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П ВО  Обеспечение жильём\План Госпрограмма\План 2021 год\Первоначальный\"/>
    </mc:Choice>
  </mc:AlternateContent>
  <bookViews>
    <workbookView xWindow="0" yWindow="0" windowWidth="28800" windowHeight="12135"/>
  </bookViews>
  <sheets>
    <sheet name="прил.1 (2020)" sheetId="2" r:id="rId1"/>
    <sheet name="прил 2 (2020)" sheetId="3" r:id="rId2"/>
    <sheet name="прил 3 2020" sheetId="4" r:id="rId3"/>
    <sheet name="план 4 контрольные точки" sheetId="5" r:id="rId4"/>
  </sheets>
  <definedNames>
    <definedName name="wrn.ДинамикаФАИП20022004." localSheetId="3" hidden="1">{#N/A,#N/A,FALSE,"ФАИПпрогНЕпрогЧасть2000-04отрас"}</definedName>
    <definedName name="wrn.ДинамикаФАИП20022004." localSheetId="1" hidden="1">{#N/A,#N/A,FALSE,"ФАИПпрогНЕпрогЧасть2000-04отрас"}</definedName>
    <definedName name="wrn.ДинамикаФАИП20022004." localSheetId="2" hidden="1">{#N/A,#N/A,FALSE,"ФАИПпрогНЕпрогЧасть2000-04отрас"}</definedName>
    <definedName name="wrn.ДинамикаФАИП20022004." localSheetId="0" hidden="1">{#N/A,#N/A,FALSE,"ФАИПпрогНЕпрогЧасть2000-04отрас"}</definedName>
    <definedName name="wrn.ДинамикаФАИП20022004." hidden="1">{#N/A,#N/A,FALSE,"ФАИПпрогНЕпрогЧасть2000-04отрас"}</definedName>
    <definedName name="варп" localSheetId="3">#REF!</definedName>
    <definedName name="варп" localSheetId="1">#REF!</definedName>
    <definedName name="варп" localSheetId="2">#REF!</definedName>
    <definedName name="варп" localSheetId="0">#REF!</definedName>
    <definedName name="варп">#REF!</definedName>
    <definedName name="_xlnm.Print_Titles" localSheetId="3">'план 4 контрольные точки'!$5:$6</definedName>
    <definedName name="_xlnm.Print_Titles" localSheetId="1">'прил 2 (2020)'!$6:$10</definedName>
    <definedName name="_xlnm.Print_Titles" localSheetId="2">'прил 3 2020'!$6:$7</definedName>
    <definedName name="_xlnm.Print_Titles" localSheetId="0">'прил.1 (2020)'!$6:$10</definedName>
    <definedName name="_xlnm.Print_Area" localSheetId="3">'план 4 контрольные точки'!$A$1:$D$133</definedName>
    <definedName name="_xlnm.Print_Area" localSheetId="1">'прил 2 (2020)'!$A$1:$L$594</definedName>
    <definedName name="_xlnm.Print_Area" localSheetId="2">'прил 3 2020'!$A$1:$D$73</definedName>
    <definedName name="_xlnm.Print_Area" localSheetId="0">'прил.1 (2020)'!$B$2:$P$199</definedName>
    <definedName name="счет" localSheetId="3">#REF!</definedName>
    <definedName name="счет" localSheetId="1">#REF!</definedName>
    <definedName name="счет" localSheetId="2">#REF!</definedName>
    <definedName name="счет" localSheetId="0">#REF!</definedName>
    <definedName name="счет">#REF!</definedName>
    <definedName name="табл" localSheetId="3">#REF!</definedName>
    <definedName name="табл" localSheetId="1">#REF!</definedName>
    <definedName name="табл" localSheetId="2">#REF!</definedName>
    <definedName name="табл" localSheetId="0">#REF!</definedName>
    <definedName name="табл">#REF!</definedName>
    <definedName name="таблица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9" i="3" l="1"/>
  <c r="D520" i="3"/>
  <c r="L526" i="3"/>
  <c r="J526" i="3" s="1"/>
  <c r="J529" i="3"/>
  <c r="L529" i="3"/>
  <c r="F529" i="3"/>
  <c r="F526" i="3" s="1"/>
  <c r="D526" i="3" s="1"/>
  <c r="D529" i="3" l="1"/>
  <c r="O21" i="2"/>
  <c r="H21" i="2"/>
  <c r="G32" i="2"/>
  <c r="H32" i="2"/>
  <c r="I32" i="2"/>
  <c r="J32" i="2"/>
  <c r="K32" i="2"/>
  <c r="L32" i="2"/>
  <c r="M32" i="2"/>
  <c r="N32" i="2"/>
  <c r="O32" i="2"/>
  <c r="P32" i="2"/>
  <c r="F32" i="2"/>
  <c r="G18" i="3" l="1"/>
  <c r="H18" i="3"/>
  <c r="I18" i="3"/>
  <c r="G17" i="3"/>
  <c r="H17" i="3"/>
  <c r="I17" i="3"/>
  <c r="K32" i="3"/>
  <c r="L32" i="3"/>
  <c r="L28" i="3" s="1"/>
  <c r="E32" i="3"/>
  <c r="F32" i="3"/>
  <c r="F28" i="3" s="1"/>
  <c r="I191" i="2"/>
  <c r="P191" i="2"/>
  <c r="G28" i="2"/>
  <c r="H28" i="2"/>
  <c r="I28" i="2"/>
  <c r="J28" i="2"/>
  <c r="K28" i="2"/>
  <c r="L28" i="2"/>
  <c r="M28" i="2"/>
  <c r="N28" i="2"/>
  <c r="O28" i="2"/>
  <c r="P28" i="2"/>
  <c r="F28" i="2"/>
  <c r="P47" i="2" l="1"/>
  <c r="I47" i="2"/>
  <c r="N49" i="2"/>
  <c r="G49" i="2"/>
  <c r="P48" i="2"/>
  <c r="O48" i="2"/>
  <c r="N48" i="2" s="1"/>
  <c r="I48" i="2"/>
  <c r="G48" i="2" s="1"/>
  <c r="H48" i="2"/>
  <c r="G194" i="2" l="1"/>
  <c r="K16" i="3" l="1"/>
  <c r="K12" i="3" s="1"/>
  <c r="E16" i="3"/>
  <c r="E12" i="3" s="1"/>
  <c r="L22" i="3"/>
  <c r="K22" i="3"/>
  <c r="F22" i="3"/>
  <c r="E22" i="3"/>
  <c r="L37" i="3"/>
  <c r="L525" i="3"/>
  <c r="L521" i="3" s="1"/>
  <c r="F525" i="3"/>
  <c r="F521" i="3" s="1"/>
  <c r="H152" i="2"/>
  <c r="H153" i="2"/>
  <c r="H154" i="2"/>
  <c r="H132" i="2" s="1"/>
  <c r="H156" i="2"/>
  <c r="H135" i="2" s="1"/>
  <c r="H157" i="2"/>
  <c r="H136" i="2" s="1"/>
  <c r="H158" i="2"/>
  <c r="H137" i="2" s="1"/>
  <c r="H160" i="2"/>
  <c r="H161" i="2"/>
  <c r="H162" i="2"/>
  <c r="H146" i="2" s="1"/>
  <c r="H164" i="2"/>
  <c r="H165" i="2"/>
  <c r="H141" i="2" s="1"/>
  <c r="H166" i="2"/>
  <c r="H142" i="2" s="1"/>
  <c r="O130" i="2"/>
  <c r="O131" i="2"/>
  <c r="O132" i="2"/>
  <c r="O135" i="2"/>
  <c r="O136" i="2"/>
  <c r="O137" i="2"/>
  <c r="O138" i="2"/>
  <c r="O140" i="2"/>
  <c r="O141" i="2"/>
  <c r="O142" i="2"/>
  <c r="O144" i="2"/>
  <c r="O145" i="2"/>
  <c r="O146" i="2"/>
  <c r="O147" i="2"/>
  <c r="O148" i="2"/>
  <c r="O149" i="2"/>
  <c r="H131" i="2"/>
  <c r="H138" i="2"/>
  <c r="H140" i="2"/>
  <c r="H145" i="2"/>
  <c r="H147" i="2"/>
  <c r="H148" i="2"/>
  <c r="H149" i="2"/>
  <c r="E546" i="3"/>
  <c r="P149" i="2"/>
  <c r="P148" i="2"/>
  <c r="N148" i="2" s="1"/>
  <c r="P147" i="2"/>
  <c r="P145" i="2"/>
  <c r="I140" i="2"/>
  <c r="I146" i="2"/>
  <c r="I147" i="2"/>
  <c r="G147" i="2" s="1"/>
  <c r="I148" i="2"/>
  <c r="I149" i="2"/>
  <c r="G149" i="2" s="1"/>
  <c r="P152" i="2"/>
  <c r="P130" i="2" s="1"/>
  <c r="P153" i="2"/>
  <c r="P131" i="2" s="1"/>
  <c r="N131" i="2" s="1"/>
  <c r="P154" i="2"/>
  <c r="P132" i="2" s="1"/>
  <c r="N132" i="2" s="1"/>
  <c r="I152" i="2"/>
  <c r="I130" i="2" s="1"/>
  <c r="I153" i="2"/>
  <c r="I131" i="2" s="1"/>
  <c r="I154" i="2"/>
  <c r="I132" i="2" s="1"/>
  <c r="P156" i="2"/>
  <c r="P135" i="2" s="1"/>
  <c r="P157" i="2"/>
  <c r="P136" i="2" s="1"/>
  <c r="P158" i="2"/>
  <c r="P137" i="2" s="1"/>
  <c r="I156" i="2"/>
  <c r="I135" i="2" s="1"/>
  <c r="I157" i="2"/>
  <c r="I136" i="2" s="1"/>
  <c r="I158" i="2"/>
  <c r="I137" i="2" s="1"/>
  <c r="P160" i="2"/>
  <c r="P144" i="2" s="1"/>
  <c r="P161" i="2"/>
  <c r="P162" i="2"/>
  <c r="P146" i="2" s="1"/>
  <c r="I160" i="2"/>
  <c r="I144" i="2" s="1"/>
  <c r="I161" i="2"/>
  <c r="I145" i="2" s="1"/>
  <c r="I162" i="2"/>
  <c r="P164" i="2"/>
  <c r="P140" i="2" s="1"/>
  <c r="P165" i="2"/>
  <c r="P141" i="2" s="1"/>
  <c r="P166" i="2"/>
  <c r="P142" i="2" s="1"/>
  <c r="I164" i="2"/>
  <c r="I165" i="2"/>
  <c r="I141" i="2" s="1"/>
  <c r="I166" i="2"/>
  <c r="I142" i="2" s="1"/>
  <c r="J521" i="3" l="1"/>
  <c r="L518" i="3"/>
  <c r="J518" i="3" s="1"/>
  <c r="D521" i="3"/>
  <c r="F518" i="3"/>
  <c r="D518" i="3" s="1"/>
  <c r="I143" i="2"/>
  <c r="N146" i="2"/>
  <c r="I129" i="2"/>
  <c r="H159" i="2"/>
  <c r="G159" i="2" s="1"/>
  <c r="G132" i="2"/>
  <c r="N136" i="2"/>
  <c r="N149" i="2"/>
  <c r="N147" i="2"/>
  <c r="O129" i="2"/>
  <c r="N140" i="2"/>
  <c r="P139" i="2"/>
  <c r="N135" i="2"/>
  <c r="P143" i="2"/>
  <c r="P129" i="2"/>
  <c r="N129" i="2" s="1"/>
  <c r="N130" i="2"/>
  <c r="I139" i="2"/>
  <c r="G145" i="2"/>
  <c r="G135" i="2"/>
  <c r="N145" i="2"/>
  <c r="G146" i="2"/>
  <c r="H151" i="2"/>
  <c r="H144" i="2"/>
  <c r="G144" i="2" s="1"/>
  <c r="O143" i="2"/>
  <c r="O134" i="2"/>
  <c r="G142" i="2"/>
  <c r="H155" i="2"/>
  <c r="G148" i="2"/>
  <c r="G131" i="2"/>
  <c r="N142" i="2"/>
  <c r="N137" i="2"/>
  <c r="G141" i="2"/>
  <c r="H130" i="2"/>
  <c r="G130" i="2" s="1"/>
  <c r="N141" i="2"/>
  <c r="H163" i="2"/>
  <c r="G137" i="2"/>
  <c r="O139" i="2"/>
  <c r="N139" i="2" s="1"/>
  <c r="N144" i="2"/>
  <c r="H134" i="2"/>
  <c r="H139" i="2"/>
  <c r="G140" i="2"/>
  <c r="G136" i="2"/>
  <c r="N166" i="2"/>
  <c r="G166" i="2"/>
  <c r="N165" i="2"/>
  <c r="G165" i="2"/>
  <c r="N164" i="2"/>
  <c r="G164" i="2"/>
  <c r="P163" i="2"/>
  <c r="I163" i="2"/>
  <c r="N162" i="2"/>
  <c r="G162" i="2"/>
  <c r="N161" i="2"/>
  <c r="G161" i="2"/>
  <c r="N160" i="2"/>
  <c r="G160" i="2"/>
  <c r="P159" i="2"/>
  <c r="O159" i="2"/>
  <c r="I159" i="2"/>
  <c r="N158" i="2"/>
  <c r="G158" i="2"/>
  <c r="N157" i="2"/>
  <c r="G157" i="2"/>
  <c r="N156" i="2"/>
  <c r="G156" i="2"/>
  <c r="P155" i="2"/>
  <c r="N155" i="2" s="1"/>
  <c r="O155" i="2"/>
  <c r="I155" i="2"/>
  <c r="N154" i="2"/>
  <c r="G154" i="2"/>
  <c r="N153" i="2"/>
  <c r="G153" i="2"/>
  <c r="N152" i="2"/>
  <c r="G152" i="2"/>
  <c r="P151" i="2"/>
  <c r="O151" i="2"/>
  <c r="I151" i="2"/>
  <c r="G151" i="2" s="1"/>
  <c r="H143" i="2" l="1"/>
  <c r="G143" i="2" s="1"/>
  <c r="N151" i="2"/>
  <c r="G139" i="2"/>
  <c r="H150" i="2"/>
  <c r="O128" i="2"/>
  <c r="H129" i="2"/>
  <c r="H128" i="2" s="1"/>
  <c r="N143" i="2"/>
  <c r="N159" i="2"/>
  <c r="G129" i="2"/>
  <c r="I150" i="2"/>
  <c r="G155" i="2"/>
  <c r="P150" i="2"/>
  <c r="N150" i="2" s="1"/>
  <c r="N163" i="2"/>
  <c r="G163" i="2"/>
  <c r="I167" i="2"/>
  <c r="F565" i="3" s="1"/>
  <c r="P167" i="2"/>
  <c r="L565" i="3" s="1"/>
  <c r="G170" i="2"/>
  <c r="G169" i="2"/>
  <c r="G168" i="2"/>
  <c r="N170" i="2"/>
  <c r="N169" i="2"/>
  <c r="N168" i="2"/>
  <c r="P179" i="2"/>
  <c r="L577" i="3" s="1"/>
  <c r="I179" i="2"/>
  <c r="G180" i="2"/>
  <c r="G181" i="2"/>
  <c r="G182" i="2"/>
  <c r="N180" i="2"/>
  <c r="N181" i="2"/>
  <c r="N182" i="2"/>
  <c r="G172" i="2"/>
  <c r="G173" i="2"/>
  <c r="G174" i="2"/>
  <c r="N172" i="2"/>
  <c r="N173" i="2"/>
  <c r="N174" i="2"/>
  <c r="I171" i="2"/>
  <c r="P171" i="2"/>
  <c r="I192" i="2"/>
  <c r="G192" i="2" s="1"/>
  <c r="P192" i="2"/>
  <c r="P189" i="2" s="1"/>
  <c r="L593" i="3" s="1"/>
  <c r="N199" i="2"/>
  <c r="G199" i="2"/>
  <c r="I188" i="2"/>
  <c r="F589" i="3" s="1"/>
  <c r="F586" i="3" s="1"/>
  <c r="D586" i="3" s="1"/>
  <c r="P188" i="2"/>
  <c r="P193" i="2"/>
  <c r="N193" i="2" s="1"/>
  <c r="I193" i="2"/>
  <c r="G193" i="2" s="1"/>
  <c r="N194" i="2"/>
  <c r="I189" i="2" l="1"/>
  <c r="I187" i="2" s="1"/>
  <c r="G150" i="2"/>
  <c r="L589" i="3"/>
  <c r="J589" i="3" s="1"/>
  <c r="P138" i="2"/>
  <c r="G189" i="2"/>
  <c r="F593" i="3"/>
  <c r="D593" i="3" s="1"/>
  <c r="N188" i="2"/>
  <c r="N171" i="2"/>
  <c r="L569" i="3"/>
  <c r="J569" i="3" s="1"/>
  <c r="N179" i="2"/>
  <c r="N167" i="2"/>
  <c r="I138" i="2"/>
  <c r="G171" i="2"/>
  <c r="F569" i="3"/>
  <c r="D569" i="3" s="1"/>
  <c r="G179" i="2"/>
  <c r="F577" i="3"/>
  <c r="G167" i="2"/>
  <c r="P187" i="2"/>
  <c r="N189" i="2"/>
  <c r="G188" i="2"/>
  <c r="N192" i="2"/>
  <c r="N198" i="2"/>
  <c r="N197" i="2"/>
  <c r="G198" i="2"/>
  <c r="G197" i="2"/>
  <c r="P195" i="2"/>
  <c r="N195" i="2" s="1"/>
  <c r="I195" i="2"/>
  <c r="G195" i="2" s="1"/>
  <c r="G190" i="2"/>
  <c r="G191" i="2"/>
  <c r="N178" i="2"/>
  <c r="N177" i="2"/>
  <c r="N176" i="2"/>
  <c r="G176" i="2"/>
  <c r="G177" i="2"/>
  <c r="G178" i="2"/>
  <c r="P175" i="2"/>
  <c r="L573" i="3" s="1"/>
  <c r="J573" i="3" s="1"/>
  <c r="I175" i="2"/>
  <c r="F573" i="3" s="1"/>
  <c r="D573" i="3" s="1"/>
  <c r="P107" i="2"/>
  <c r="I107" i="2"/>
  <c r="I108" i="2"/>
  <c r="I106" i="2" s="1"/>
  <c r="I90" i="2" s="1"/>
  <c r="P108" i="2"/>
  <c r="P106" i="2" s="1"/>
  <c r="P90" i="2" s="1"/>
  <c r="G109" i="2"/>
  <c r="N109" i="2"/>
  <c r="G97" i="2"/>
  <c r="I96" i="2"/>
  <c r="F505" i="3" s="1"/>
  <c r="D505" i="3" s="1"/>
  <c r="N97" i="2"/>
  <c r="P96" i="2"/>
  <c r="L505" i="3" s="1"/>
  <c r="J505" i="3" s="1"/>
  <c r="P98" i="2"/>
  <c r="L509" i="3" s="1"/>
  <c r="L506" i="3" s="1"/>
  <c r="I98" i="2"/>
  <c r="F509" i="3" s="1"/>
  <c r="D509" i="3" s="1"/>
  <c r="D506" i="3" s="1"/>
  <c r="G99" i="2"/>
  <c r="N99" i="2"/>
  <c r="J593" i="3"/>
  <c r="J584" i="3"/>
  <c r="D584" i="3"/>
  <c r="E582" i="3"/>
  <c r="D583" i="3"/>
  <c r="J581" i="3"/>
  <c r="D581" i="3"/>
  <c r="J580" i="3"/>
  <c r="D580" i="3"/>
  <c r="L578" i="3"/>
  <c r="E578" i="3"/>
  <c r="D579" i="3"/>
  <c r="F578" i="3"/>
  <c r="J577" i="3"/>
  <c r="J576" i="3"/>
  <c r="D576" i="3"/>
  <c r="J575" i="3"/>
  <c r="L574" i="3"/>
  <c r="K574" i="3"/>
  <c r="E574" i="3"/>
  <c r="J572" i="3"/>
  <c r="D572" i="3"/>
  <c r="E570" i="3"/>
  <c r="D571" i="3"/>
  <c r="J568" i="3"/>
  <c r="D568" i="3"/>
  <c r="J567" i="3"/>
  <c r="K566" i="3"/>
  <c r="E566" i="3"/>
  <c r="J565" i="3"/>
  <c r="D565" i="3"/>
  <c r="J564" i="3"/>
  <c r="D564" i="3"/>
  <c r="L562" i="3"/>
  <c r="E562" i="3"/>
  <c r="D563" i="3"/>
  <c r="F562" i="3"/>
  <c r="J560" i="3"/>
  <c r="D560" i="3"/>
  <c r="J559" i="3"/>
  <c r="K558" i="3"/>
  <c r="E558" i="3"/>
  <c r="K557" i="3"/>
  <c r="E557" i="3"/>
  <c r="L556" i="3"/>
  <c r="K556" i="3"/>
  <c r="F556" i="3"/>
  <c r="E556" i="3"/>
  <c r="E554" i="3" s="1"/>
  <c r="J555" i="3"/>
  <c r="J553" i="3"/>
  <c r="D553" i="3"/>
  <c r="J552" i="3"/>
  <c r="D552" i="3"/>
  <c r="J551" i="3"/>
  <c r="L550" i="3"/>
  <c r="K550" i="3"/>
  <c r="E550" i="3"/>
  <c r="J549" i="3"/>
  <c r="D549" i="3"/>
  <c r="J548" i="3"/>
  <c r="D548" i="3"/>
  <c r="J547" i="3"/>
  <c r="L546" i="3"/>
  <c r="K546" i="3"/>
  <c r="J543" i="3"/>
  <c r="K542" i="3"/>
  <c r="F538" i="3"/>
  <c r="E538" i="3"/>
  <c r="J539" i="3"/>
  <c r="D539" i="3"/>
  <c r="L534" i="3"/>
  <c r="E534" i="3"/>
  <c r="J535" i="3"/>
  <c r="J531" i="3"/>
  <c r="J525" i="3"/>
  <c r="D525" i="3"/>
  <c r="L522" i="3"/>
  <c r="K522" i="3"/>
  <c r="K518" i="3" s="1"/>
  <c r="I522" i="3"/>
  <c r="I518" i="3" s="1"/>
  <c r="H522" i="3"/>
  <c r="H518" i="3" s="1"/>
  <c r="G522" i="3"/>
  <c r="G518" i="3" s="1"/>
  <c r="F522" i="3"/>
  <c r="E522" i="3"/>
  <c r="E518" i="3" s="1"/>
  <c r="K521" i="3"/>
  <c r="I521" i="3"/>
  <c r="H521" i="3"/>
  <c r="G521" i="3"/>
  <c r="E521" i="3"/>
  <c r="K506" i="3"/>
  <c r="E506" i="3"/>
  <c r="K494" i="3"/>
  <c r="I494" i="3"/>
  <c r="H494" i="3"/>
  <c r="G494" i="3"/>
  <c r="E494" i="3"/>
  <c r="J489" i="3"/>
  <c r="D489" i="3"/>
  <c r="J488" i="3"/>
  <c r="D488" i="3"/>
  <c r="K486" i="3"/>
  <c r="J484" i="3"/>
  <c r="D484" i="3"/>
  <c r="J483" i="3"/>
  <c r="D483" i="3"/>
  <c r="K482" i="3"/>
  <c r="E482" i="3"/>
  <c r="L481" i="3"/>
  <c r="J481" i="3" s="1"/>
  <c r="F481" i="3"/>
  <c r="D481" i="3" s="1"/>
  <c r="L480" i="3"/>
  <c r="K480" i="3"/>
  <c r="K478" i="3" s="1"/>
  <c r="F480" i="3"/>
  <c r="E480" i="3"/>
  <c r="E478" i="3" s="1"/>
  <c r="J479" i="3"/>
  <c r="D479" i="3"/>
  <c r="J476" i="3"/>
  <c r="D476" i="3"/>
  <c r="J475" i="3"/>
  <c r="D475" i="3"/>
  <c r="K474" i="3"/>
  <c r="E474" i="3"/>
  <c r="J472" i="3"/>
  <c r="D472" i="3"/>
  <c r="J471" i="3"/>
  <c r="D471" i="3"/>
  <c r="J468" i="3"/>
  <c r="D468" i="3"/>
  <c r="J467" i="3"/>
  <c r="D467" i="3"/>
  <c r="L466" i="3"/>
  <c r="F466" i="3"/>
  <c r="L464" i="3"/>
  <c r="L17" i="3" s="1"/>
  <c r="K464" i="3"/>
  <c r="F464" i="3"/>
  <c r="E464" i="3"/>
  <c r="J463" i="3"/>
  <c r="D463" i="3"/>
  <c r="J460" i="3"/>
  <c r="D460" i="3"/>
  <c r="J459" i="3"/>
  <c r="D459" i="3"/>
  <c r="K458" i="3"/>
  <c r="E458" i="3"/>
  <c r="J456" i="3"/>
  <c r="D456" i="3"/>
  <c r="J455" i="3"/>
  <c r="D455" i="3"/>
  <c r="K454" i="3"/>
  <c r="K453" i="3"/>
  <c r="E453" i="3"/>
  <c r="L452" i="3"/>
  <c r="K452" i="3"/>
  <c r="F452" i="3"/>
  <c r="E452" i="3"/>
  <c r="J451" i="3"/>
  <c r="D451" i="3"/>
  <c r="J449" i="3"/>
  <c r="D449" i="3"/>
  <c r="J448" i="3"/>
  <c r="D448" i="3"/>
  <c r="J447" i="3"/>
  <c r="D447" i="3"/>
  <c r="J446" i="3"/>
  <c r="D446" i="3"/>
  <c r="J445" i="3"/>
  <c r="D445" i="3"/>
  <c r="J444" i="3"/>
  <c r="D444" i="3"/>
  <c r="J443" i="3"/>
  <c r="D443" i="3"/>
  <c r="J442" i="3"/>
  <c r="D442" i="3"/>
  <c r="J441" i="3"/>
  <c r="D441" i="3"/>
  <c r="L440" i="3"/>
  <c r="L438" i="3" s="1"/>
  <c r="L437" i="3" s="1"/>
  <c r="K440" i="3"/>
  <c r="K438" i="3" s="1"/>
  <c r="F440" i="3"/>
  <c r="F438" i="3" s="1"/>
  <c r="F437" i="3" s="1"/>
  <c r="E440" i="3"/>
  <c r="J436" i="3"/>
  <c r="D436" i="3"/>
  <c r="J435" i="3"/>
  <c r="D435" i="3"/>
  <c r="J434" i="3"/>
  <c r="D434" i="3"/>
  <c r="J433" i="3"/>
  <c r="D433" i="3"/>
  <c r="J432" i="3"/>
  <c r="D432" i="3"/>
  <c r="J431" i="3"/>
  <c r="D431" i="3"/>
  <c r="J430" i="3"/>
  <c r="D430" i="3"/>
  <c r="J429" i="3"/>
  <c r="D429" i="3"/>
  <c r="J428" i="3"/>
  <c r="D428" i="3"/>
  <c r="L427" i="3"/>
  <c r="L425" i="3" s="1"/>
  <c r="K427" i="3"/>
  <c r="F427" i="3"/>
  <c r="F425" i="3" s="1"/>
  <c r="F424" i="3" s="1"/>
  <c r="E427" i="3"/>
  <c r="E425" i="3" s="1"/>
  <c r="J423" i="3"/>
  <c r="D423" i="3"/>
  <c r="J422" i="3"/>
  <c r="D422" i="3"/>
  <c r="J421" i="3"/>
  <c r="D421" i="3"/>
  <c r="J420" i="3"/>
  <c r="D420" i="3"/>
  <c r="J419" i="3"/>
  <c r="D419" i="3"/>
  <c r="J418" i="3"/>
  <c r="D418" i="3"/>
  <c r="J417" i="3"/>
  <c r="D417" i="3"/>
  <c r="J416" i="3"/>
  <c r="D416" i="3"/>
  <c r="J415" i="3"/>
  <c r="D415" i="3"/>
  <c r="L414" i="3"/>
  <c r="L412" i="3" s="1"/>
  <c r="K414" i="3"/>
  <c r="K412" i="3" s="1"/>
  <c r="K411" i="3" s="1"/>
  <c r="F414" i="3"/>
  <c r="F412" i="3" s="1"/>
  <c r="F411" i="3" s="1"/>
  <c r="E414" i="3"/>
  <c r="E412" i="3" s="1"/>
  <c r="L410" i="3"/>
  <c r="K410" i="3"/>
  <c r="F410" i="3"/>
  <c r="E410" i="3"/>
  <c r="L409" i="3"/>
  <c r="K409" i="3"/>
  <c r="K407" i="3" s="1"/>
  <c r="F409" i="3"/>
  <c r="E409" i="3"/>
  <c r="J406" i="3"/>
  <c r="D406" i="3"/>
  <c r="J405" i="3"/>
  <c r="D405" i="3"/>
  <c r="J404" i="3"/>
  <c r="D404" i="3"/>
  <c r="J403" i="3"/>
  <c r="D403" i="3"/>
  <c r="J402" i="3"/>
  <c r="D402" i="3"/>
  <c r="J401" i="3"/>
  <c r="D401" i="3"/>
  <c r="J400" i="3"/>
  <c r="D400" i="3"/>
  <c r="J399" i="3"/>
  <c r="D399" i="3"/>
  <c r="J398" i="3"/>
  <c r="D398" i="3"/>
  <c r="L397" i="3"/>
  <c r="L395" i="3" s="1"/>
  <c r="K397" i="3"/>
  <c r="F397" i="3"/>
  <c r="F395" i="3" s="1"/>
  <c r="F394" i="3" s="1"/>
  <c r="E397" i="3"/>
  <c r="E395" i="3" s="1"/>
  <c r="J393" i="3"/>
  <c r="D393" i="3"/>
  <c r="J392" i="3"/>
  <c r="D392" i="3"/>
  <c r="J391" i="3"/>
  <c r="D391" i="3"/>
  <c r="J390" i="3"/>
  <c r="D390" i="3"/>
  <c r="J389" i="3"/>
  <c r="D389" i="3"/>
  <c r="J388" i="3"/>
  <c r="D388" i="3"/>
  <c r="J387" i="3"/>
  <c r="D387" i="3"/>
  <c r="J386" i="3"/>
  <c r="D386" i="3"/>
  <c r="J385" i="3"/>
  <c r="D385" i="3"/>
  <c r="L384" i="3"/>
  <c r="L382" i="3" s="1"/>
  <c r="L381" i="3" s="1"/>
  <c r="K384" i="3"/>
  <c r="K382" i="3" s="1"/>
  <c r="F384" i="3"/>
  <c r="F382" i="3" s="1"/>
  <c r="F381" i="3" s="1"/>
  <c r="E384" i="3"/>
  <c r="E382" i="3" s="1"/>
  <c r="D382" i="3" s="1"/>
  <c r="J380" i="3"/>
  <c r="D380" i="3"/>
  <c r="J379" i="3"/>
  <c r="D379" i="3"/>
  <c r="J378" i="3"/>
  <c r="D378" i="3"/>
  <c r="J377" i="3"/>
  <c r="D377" i="3"/>
  <c r="J376" i="3"/>
  <c r="D376" i="3"/>
  <c r="J375" i="3"/>
  <c r="D375" i="3"/>
  <c r="J374" i="3"/>
  <c r="D374" i="3"/>
  <c r="J373" i="3"/>
  <c r="D373" i="3"/>
  <c r="J372" i="3"/>
  <c r="D372" i="3"/>
  <c r="L371" i="3"/>
  <c r="K371" i="3"/>
  <c r="F371" i="3"/>
  <c r="F369" i="3" s="1"/>
  <c r="F368" i="3" s="1"/>
  <c r="E371" i="3"/>
  <c r="L369" i="3"/>
  <c r="J367" i="3"/>
  <c r="D367" i="3"/>
  <c r="J366" i="3"/>
  <c r="D366" i="3"/>
  <c r="J365" i="3"/>
  <c r="D365" i="3"/>
  <c r="J364" i="3"/>
  <c r="D364" i="3"/>
  <c r="J363" i="3"/>
  <c r="D363" i="3"/>
  <c r="J362" i="3"/>
  <c r="D362" i="3"/>
  <c r="J361" i="3"/>
  <c r="D361" i="3"/>
  <c r="J360" i="3"/>
  <c r="D360" i="3"/>
  <c r="J359" i="3"/>
  <c r="D359" i="3"/>
  <c r="L358" i="3"/>
  <c r="L356" i="3" s="1"/>
  <c r="L355" i="3" s="1"/>
  <c r="K358" i="3"/>
  <c r="F358" i="3"/>
  <c r="F356" i="3" s="1"/>
  <c r="F355" i="3" s="1"/>
  <c r="E358" i="3"/>
  <c r="J354" i="3"/>
  <c r="D354" i="3"/>
  <c r="J353" i="3"/>
  <c r="D353" i="3"/>
  <c r="J352" i="3"/>
  <c r="D352" i="3"/>
  <c r="J351" i="3"/>
  <c r="D351" i="3"/>
  <c r="J350" i="3"/>
  <c r="D350" i="3"/>
  <c r="J349" i="3"/>
  <c r="D349" i="3"/>
  <c r="J348" i="3"/>
  <c r="D348" i="3"/>
  <c r="J347" i="3"/>
  <c r="D347" i="3"/>
  <c r="J346" i="3"/>
  <c r="D346" i="3"/>
  <c r="L345" i="3"/>
  <c r="L343" i="3" s="1"/>
  <c r="L342" i="3" s="1"/>
  <c r="K345" i="3"/>
  <c r="K343" i="3" s="1"/>
  <c r="K342" i="3" s="1"/>
  <c r="F345" i="3"/>
  <c r="F343" i="3" s="1"/>
  <c r="F342" i="3" s="1"/>
  <c r="E345" i="3"/>
  <c r="E343" i="3" s="1"/>
  <c r="J341" i="3"/>
  <c r="D341" i="3"/>
  <c r="J340" i="3"/>
  <c r="D340" i="3"/>
  <c r="J339" i="3"/>
  <c r="D339" i="3"/>
  <c r="J338" i="3"/>
  <c r="D338" i="3"/>
  <c r="J337" i="3"/>
  <c r="D337" i="3"/>
  <c r="J336" i="3"/>
  <c r="D336" i="3"/>
  <c r="J335" i="3"/>
  <c r="D335" i="3"/>
  <c r="J334" i="3"/>
  <c r="D334" i="3"/>
  <c r="J333" i="3"/>
  <c r="D333" i="3"/>
  <c r="L332" i="3"/>
  <c r="L330" i="3" s="1"/>
  <c r="L329" i="3" s="1"/>
  <c r="K332" i="3"/>
  <c r="K330" i="3" s="1"/>
  <c r="F332" i="3"/>
  <c r="F330" i="3" s="1"/>
  <c r="F329" i="3" s="1"/>
  <c r="E332" i="3"/>
  <c r="E330" i="3" s="1"/>
  <c r="J328" i="3"/>
  <c r="D328" i="3"/>
  <c r="J327" i="3"/>
  <c r="D327" i="3"/>
  <c r="J326" i="3"/>
  <c r="D326" i="3"/>
  <c r="J325" i="3"/>
  <c r="D325" i="3"/>
  <c r="J324" i="3"/>
  <c r="D324" i="3"/>
  <c r="J323" i="3"/>
  <c r="D323" i="3"/>
  <c r="J322" i="3"/>
  <c r="D322" i="3"/>
  <c r="J321" i="3"/>
  <c r="D321" i="3"/>
  <c r="J320" i="3"/>
  <c r="D320" i="3"/>
  <c r="L319" i="3"/>
  <c r="L317" i="3" s="1"/>
  <c r="K319" i="3"/>
  <c r="K317" i="3" s="1"/>
  <c r="K316" i="3" s="1"/>
  <c r="F319" i="3"/>
  <c r="F317" i="3" s="1"/>
  <c r="F316" i="3" s="1"/>
  <c r="E319" i="3"/>
  <c r="E317" i="3" s="1"/>
  <c r="J315" i="3"/>
  <c r="D315" i="3"/>
  <c r="J314" i="3"/>
  <c r="D314" i="3"/>
  <c r="J313" i="3"/>
  <c r="D313" i="3"/>
  <c r="J312" i="3"/>
  <c r="D312" i="3"/>
  <c r="J311" i="3"/>
  <c r="D311" i="3"/>
  <c r="J310" i="3"/>
  <c r="D310" i="3"/>
  <c r="J309" i="3"/>
  <c r="D309" i="3"/>
  <c r="J308" i="3"/>
  <c r="D308" i="3"/>
  <c r="J307" i="3"/>
  <c r="D307" i="3"/>
  <c r="L306" i="3"/>
  <c r="L304" i="3" s="1"/>
  <c r="L303" i="3" s="1"/>
  <c r="K306" i="3"/>
  <c r="F306" i="3"/>
  <c r="F304" i="3" s="1"/>
  <c r="F303" i="3" s="1"/>
  <c r="E306" i="3"/>
  <c r="J302" i="3"/>
  <c r="D302" i="3"/>
  <c r="J301" i="3"/>
  <c r="D301" i="3"/>
  <c r="J300" i="3"/>
  <c r="D300" i="3"/>
  <c r="J299" i="3"/>
  <c r="D299" i="3"/>
  <c r="J298" i="3"/>
  <c r="D298" i="3"/>
  <c r="J297" i="3"/>
  <c r="D297" i="3"/>
  <c r="J296" i="3"/>
  <c r="D296" i="3"/>
  <c r="J295" i="3"/>
  <c r="D295" i="3"/>
  <c r="J294" i="3"/>
  <c r="D294" i="3"/>
  <c r="L293" i="3"/>
  <c r="L291" i="3" s="1"/>
  <c r="K293" i="3"/>
  <c r="F293" i="3"/>
  <c r="F291" i="3" s="1"/>
  <c r="F290" i="3" s="1"/>
  <c r="E293" i="3"/>
  <c r="J289" i="3"/>
  <c r="D289" i="3"/>
  <c r="J288" i="3"/>
  <c r="D288" i="3"/>
  <c r="J287" i="3"/>
  <c r="D287" i="3"/>
  <c r="J286" i="3"/>
  <c r="D286" i="3"/>
  <c r="J285" i="3"/>
  <c r="D285" i="3"/>
  <c r="J284" i="3"/>
  <c r="D284" i="3"/>
  <c r="J283" i="3"/>
  <c r="D283" i="3"/>
  <c r="J282" i="3"/>
  <c r="D282" i="3"/>
  <c r="J281" i="3"/>
  <c r="D281" i="3"/>
  <c r="L280" i="3"/>
  <c r="L278" i="3" s="1"/>
  <c r="K280" i="3"/>
  <c r="F280" i="3"/>
  <c r="F278" i="3" s="1"/>
  <c r="F277" i="3" s="1"/>
  <c r="E280" i="3"/>
  <c r="E278" i="3" s="1"/>
  <c r="K278" i="3"/>
  <c r="K277" i="3" s="1"/>
  <c r="J276" i="3"/>
  <c r="D276" i="3"/>
  <c r="J275" i="3"/>
  <c r="D275" i="3"/>
  <c r="J274" i="3"/>
  <c r="D274" i="3"/>
  <c r="J273" i="3"/>
  <c r="D273" i="3"/>
  <c r="J272" i="3"/>
  <c r="D272" i="3"/>
  <c r="J271" i="3"/>
  <c r="D271" i="3"/>
  <c r="J270" i="3"/>
  <c r="D270" i="3"/>
  <c r="J269" i="3"/>
  <c r="D269" i="3"/>
  <c r="J268" i="3"/>
  <c r="D268" i="3"/>
  <c r="L267" i="3"/>
  <c r="L265" i="3" s="1"/>
  <c r="K267" i="3"/>
  <c r="F267" i="3"/>
  <c r="F265" i="3" s="1"/>
  <c r="F264" i="3" s="1"/>
  <c r="E267" i="3"/>
  <c r="D267" i="3" s="1"/>
  <c r="J263" i="3"/>
  <c r="D263" i="3"/>
  <c r="J262" i="3"/>
  <c r="D262" i="3"/>
  <c r="J261" i="3"/>
  <c r="D261" i="3"/>
  <c r="J260" i="3"/>
  <c r="D260" i="3"/>
  <c r="J259" i="3"/>
  <c r="D259" i="3"/>
  <c r="J258" i="3"/>
  <c r="D258" i="3"/>
  <c r="J257" i="3"/>
  <c r="D257" i="3"/>
  <c r="J256" i="3"/>
  <c r="D256" i="3"/>
  <c r="J255" i="3"/>
  <c r="D255" i="3"/>
  <c r="L254" i="3"/>
  <c r="K254" i="3"/>
  <c r="K252" i="3" s="1"/>
  <c r="F254" i="3"/>
  <c r="F252" i="3" s="1"/>
  <c r="F251" i="3" s="1"/>
  <c r="E254" i="3"/>
  <c r="E252" i="3" s="1"/>
  <c r="L252" i="3"/>
  <c r="L251" i="3" s="1"/>
  <c r="J250" i="3"/>
  <c r="D250" i="3"/>
  <c r="J249" i="3"/>
  <c r="D249" i="3"/>
  <c r="J248" i="3"/>
  <c r="D248" i="3"/>
  <c r="J247" i="3"/>
  <c r="D247" i="3"/>
  <c r="J246" i="3"/>
  <c r="D246" i="3"/>
  <c r="J245" i="3"/>
  <c r="D245" i="3"/>
  <c r="J244" i="3"/>
  <c r="D244" i="3"/>
  <c r="J243" i="3"/>
  <c r="D243" i="3"/>
  <c r="J242" i="3"/>
  <c r="D242" i="3"/>
  <c r="L241" i="3"/>
  <c r="L239" i="3" s="1"/>
  <c r="K241" i="3"/>
  <c r="F241" i="3"/>
  <c r="F239" i="3" s="1"/>
  <c r="F238" i="3" s="1"/>
  <c r="E241" i="3"/>
  <c r="E239" i="3" s="1"/>
  <c r="J237" i="3"/>
  <c r="D237" i="3"/>
  <c r="J236" i="3"/>
  <c r="D236" i="3"/>
  <c r="J235" i="3"/>
  <c r="D235" i="3"/>
  <c r="J234" i="3"/>
  <c r="D234" i="3"/>
  <c r="J233" i="3"/>
  <c r="D233" i="3"/>
  <c r="J232" i="3"/>
  <c r="D232" i="3"/>
  <c r="J231" i="3"/>
  <c r="D231" i="3"/>
  <c r="J230" i="3"/>
  <c r="D230" i="3"/>
  <c r="J229" i="3"/>
  <c r="D229" i="3"/>
  <c r="L228" i="3"/>
  <c r="L226" i="3" s="1"/>
  <c r="K228" i="3"/>
  <c r="F228" i="3"/>
  <c r="F226" i="3" s="1"/>
  <c r="F225" i="3" s="1"/>
  <c r="E228" i="3"/>
  <c r="J224" i="3"/>
  <c r="D224" i="3"/>
  <c r="J223" i="3"/>
  <c r="D223" i="3"/>
  <c r="J222" i="3"/>
  <c r="D222" i="3"/>
  <c r="J221" i="3"/>
  <c r="D221" i="3"/>
  <c r="J220" i="3"/>
  <c r="D220" i="3"/>
  <c r="J219" i="3"/>
  <c r="D219" i="3"/>
  <c r="J218" i="3"/>
  <c r="D218" i="3"/>
  <c r="J217" i="3"/>
  <c r="D217" i="3"/>
  <c r="J216" i="3"/>
  <c r="D216" i="3"/>
  <c r="L215" i="3"/>
  <c r="L213" i="3" s="1"/>
  <c r="L212" i="3" s="1"/>
  <c r="K215" i="3"/>
  <c r="K213" i="3" s="1"/>
  <c r="F215" i="3"/>
  <c r="F213" i="3" s="1"/>
  <c r="F212" i="3" s="1"/>
  <c r="E215" i="3"/>
  <c r="E213" i="3" s="1"/>
  <c r="J211" i="3"/>
  <c r="D211" i="3"/>
  <c r="J210" i="3"/>
  <c r="D210" i="3"/>
  <c r="J209" i="3"/>
  <c r="D209" i="3"/>
  <c r="J208" i="3"/>
  <c r="D208" i="3"/>
  <c r="J207" i="3"/>
  <c r="D207" i="3"/>
  <c r="J206" i="3"/>
  <c r="D206" i="3"/>
  <c r="J205" i="3"/>
  <c r="D205" i="3"/>
  <c r="J204" i="3"/>
  <c r="D204" i="3"/>
  <c r="J203" i="3"/>
  <c r="D203" i="3"/>
  <c r="L202" i="3"/>
  <c r="L200" i="3" s="1"/>
  <c r="L199" i="3" s="1"/>
  <c r="K202" i="3"/>
  <c r="F202" i="3"/>
  <c r="F200" i="3" s="1"/>
  <c r="F199" i="3" s="1"/>
  <c r="E202" i="3"/>
  <c r="J198" i="3"/>
  <c r="D198" i="3"/>
  <c r="J197" i="3"/>
  <c r="D197" i="3"/>
  <c r="J196" i="3"/>
  <c r="D196" i="3"/>
  <c r="J195" i="3"/>
  <c r="D195" i="3"/>
  <c r="J194" i="3"/>
  <c r="D194" i="3"/>
  <c r="J193" i="3"/>
  <c r="D193" i="3"/>
  <c r="J192" i="3"/>
  <c r="D192" i="3"/>
  <c r="J191" i="3"/>
  <c r="D191" i="3"/>
  <c r="J190" i="3"/>
  <c r="D190" i="3"/>
  <c r="L189" i="3"/>
  <c r="L187" i="3" s="1"/>
  <c r="K189" i="3"/>
  <c r="K187" i="3" s="1"/>
  <c r="K186" i="3" s="1"/>
  <c r="F189" i="3"/>
  <c r="F187" i="3" s="1"/>
  <c r="F186" i="3" s="1"/>
  <c r="E189" i="3"/>
  <c r="E187" i="3" s="1"/>
  <c r="J185" i="3"/>
  <c r="D185" i="3"/>
  <c r="J184" i="3"/>
  <c r="D184" i="3"/>
  <c r="J183" i="3"/>
  <c r="D183" i="3"/>
  <c r="J182" i="3"/>
  <c r="D182" i="3"/>
  <c r="J181" i="3"/>
  <c r="D181" i="3"/>
  <c r="J180" i="3"/>
  <c r="D180" i="3"/>
  <c r="J179" i="3"/>
  <c r="D179" i="3"/>
  <c r="J178" i="3"/>
  <c r="D178" i="3"/>
  <c r="J177" i="3"/>
  <c r="D177" i="3"/>
  <c r="L176" i="3"/>
  <c r="L174" i="3" s="1"/>
  <c r="L173" i="3" s="1"/>
  <c r="K176" i="3"/>
  <c r="F176" i="3"/>
  <c r="F174" i="3" s="1"/>
  <c r="F173" i="3" s="1"/>
  <c r="E176" i="3"/>
  <c r="E174" i="3"/>
  <c r="J172" i="3"/>
  <c r="D172" i="3"/>
  <c r="J171" i="3"/>
  <c r="D171" i="3"/>
  <c r="J170" i="3"/>
  <c r="D170" i="3"/>
  <c r="J169" i="3"/>
  <c r="D169" i="3"/>
  <c r="J168" i="3"/>
  <c r="D168" i="3"/>
  <c r="J167" i="3"/>
  <c r="D167" i="3"/>
  <c r="J166" i="3"/>
  <c r="D166" i="3"/>
  <c r="J165" i="3"/>
  <c r="D165" i="3"/>
  <c r="J164" i="3"/>
  <c r="D164" i="3"/>
  <c r="L163" i="3"/>
  <c r="L161" i="3" s="1"/>
  <c r="K163" i="3"/>
  <c r="K161" i="3" s="1"/>
  <c r="K160" i="3" s="1"/>
  <c r="F163" i="3"/>
  <c r="F161" i="3" s="1"/>
  <c r="F160" i="3" s="1"/>
  <c r="E163" i="3"/>
  <c r="J159" i="3"/>
  <c r="D159" i="3"/>
  <c r="J158" i="3"/>
  <c r="D158" i="3"/>
  <c r="J157" i="3"/>
  <c r="D157" i="3"/>
  <c r="J156" i="3"/>
  <c r="D156" i="3"/>
  <c r="J155" i="3"/>
  <c r="D155" i="3"/>
  <c r="J154" i="3"/>
  <c r="D154" i="3"/>
  <c r="J153" i="3"/>
  <c r="D153" i="3"/>
  <c r="J152" i="3"/>
  <c r="D152" i="3"/>
  <c r="J151" i="3"/>
  <c r="D151" i="3"/>
  <c r="L150" i="3"/>
  <c r="L148" i="3" s="1"/>
  <c r="L147" i="3" s="1"/>
  <c r="K150" i="3"/>
  <c r="F150" i="3"/>
  <c r="F148" i="3" s="1"/>
  <c r="F147" i="3" s="1"/>
  <c r="E150" i="3"/>
  <c r="J146" i="3"/>
  <c r="D146" i="3"/>
  <c r="J145" i="3"/>
  <c r="D145" i="3"/>
  <c r="J144" i="3"/>
  <c r="D144" i="3"/>
  <c r="J143" i="3"/>
  <c r="D143" i="3"/>
  <c r="J142" i="3"/>
  <c r="D142" i="3"/>
  <c r="J141" i="3"/>
  <c r="D141" i="3"/>
  <c r="J140" i="3"/>
  <c r="D140" i="3"/>
  <c r="J139" i="3"/>
  <c r="D139" i="3"/>
  <c r="J138" i="3"/>
  <c r="D138" i="3"/>
  <c r="L137" i="3"/>
  <c r="L135" i="3" s="1"/>
  <c r="L134" i="3" s="1"/>
  <c r="K137" i="3"/>
  <c r="F137" i="3"/>
  <c r="F135" i="3" s="1"/>
  <c r="F134" i="3" s="1"/>
  <c r="E137" i="3"/>
  <c r="E135" i="3" s="1"/>
  <c r="J133" i="3"/>
  <c r="D133" i="3"/>
  <c r="J132" i="3"/>
  <c r="D132" i="3"/>
  <c r="J131" i="3"/>
  <c r="D131" i="3"/>
  <c r="J130" i="3"/>
  <c r="D130" i="3"/>
  <c r="J129" i="3"/>
  <c r="D129" i="3"/>
  <c r="J128" i="3"/>
  <c r="D128" i="3"/>
  <c r="J127" i="3"/>
  <c r="D127" i="3"/>
  <c r="J126" i="3"/>
  <c r="D126" i="3"/>
  <c r="J125" i="3"/>
  <c r="D125" i="3"/>
  <c r="L124" i="3"/>
  <c r="L122" i="3" s="1"/>
  <c r="L121" i="3" s="1"/>
  <c r="K124" i="3"/>
  <c r="F124" i="3"/>
  <c r="F122" i="3" s="1"/>
  <c r="F121" i="3" s="1"/>
  <c r="E124" i="3"/>
  <c r="E122" i="3" s="1"/>
  <c r="J120" i="3"/>
  <c r="D120" i="3"/>
  <c r="J119" i="3"/>
  <c r="D119" i="3"/>
  <c r="J118" i="3"/>
  <c r="D118" i="3"/>
  <c r="J117" i="3"/>
  <c r="D117" i="3"/>
  <c r="J116" i="3"/>
  <c r="D116" i="3"/>
  <c r="J115" i="3"/>
  <c r="D115" i="3"/>
  <c r="J114" i="3"/>
  <c r="D114" i="3"/>
  <c r="J113" i="3"/>
  <c r="D113" i="3"/>
  <c r="J112" i="3"/>
  <c r="D112" i="3"/>
  <c r="L111" i="3"/>
  <c r="L109" i="3" s="1"/>
  <c r="L108" i="3" s="1"/>
  <c r="K111" i="3"/>
  <c r="F111" i="3"/>
  <c r="F109" i="3" s="1"/>
  <c r="E111" i="3"/>
  <c r="E109" i="3" s="1"/>
  <c r="E108" i="3" s="1"/>
  <c r="J107" i="3"/>
  <c r="D107" i="3"/>
  <c r="J106" i="3"/>
  <c r="D106" i="3"/>
  <c r="J105" i="3"/>
  <c r="D105" i="3"/>
  <c r="J104" i="3"/>
  <c r="D104" i="3"/>
  <c r="J103" i="3"/>
  <c r="D103" i="3"/>
  <c r="J102" i="3"/>
  <c r="D102" i="3"/>
  <c r="J101" i="3"/>
  <c r="D101" i="3"/>
  <c r="J100" i="3"/>
  <c r="D100" i="3"/>
  <c r="J99" i="3"/>
  <c r="D99" i="3"/>
  <c r="L98" i="3"/>
  <c r="L96" i="3" s="1"/>
  <c r="L95" i="3" s="1"/>
  <c r="K98" i="3"/>
  <c r="F98" i="3"/>
  <c r="F96" i="3" s="1"/>
  <c r="F95" i="3" s="1"/>
  <c r="E98" i="3"/>
  <c r="E96" i="3" s="1"/>
  <c r="J94" i="3"/>
  <c r="D94" i="3"/>
  <c r="J93" i="3"/>
  <c r="D93" i="3"/>
  <c r="J92" i="3"/>
  <c r="D92" i="3"/>
  <c r="J91" i="3"/>
  <c r="D91" i="3"/>
  <c r="J90" i="3"/>
  <c r="D90" i="3"/>
  <c r="J89" i="3"/>
  <c r="D89" i="3"/>
  <c r="J88" i="3"/>
  <c r="D88" i="3"/>
  <c r="J87" i="3"/>
  <c r="D87" i="3"/>
  <c r="J86" i="3"/>
  <c r="D86" i="3"/>
  <c r="L85" i="3"/>
  <c r="L83" i="3" s="1"/>
  <c r="L82" i="3" s="1"/>
  <c r="K85" i="3"/>
  <c r="F85" i="3"/>
  <c r="F83" i="3" s="1"/>
  <c r="F82" i="3" s="1"/>
  <c r="E85" i="3"/>
  <c r="J81" i="3"/>
  <c r="D81" i="3"/>
  <c r="J80" i="3"/>
  <c r="D80" i="3"/>
  <c r="J79" i="3"/>
  <c r="D79" i="3"/>
  <c r="J78" i="3"/>
  <c r="D78" i="3"/>
  <c r="J77" i="3"/>
  <c r="D77" i="3"/>
  <c r="J76" i="3"/>
  <c r="D76" i="3"/>
  <c r="J75" i="3"/>
  <c r="D75" i="3"/>
  <c r="J74" i="3"/>
  <c r="D74" i="3"/>
  <c r="J73" i="3"/>
  <c r="D73" i="3"/>
  <c r="L72" i="3"/>
  <c r="K72" i="3"/>
  <c r="F72" i="3"/>
  <c r="E72" i="3"/>
  <c r="L69" i="3"/>
  <c r="F69" i="3"/>
  <c r="J68" i="3"/>
  <c r="D68" i="3"/>
  <c r="J67" i="3"/>
  <c r="D67" i="3"/>
  <c r="J66" i="3"/>
  <c r="D66" i="3"/>
  <c r="J65" i="3"/>
  <c r="D65" i="3"/>
  <c r="J64" i="3"/>
  <c r="D64" i="3"/>
  <c r="J63" i="3"/>
  <c r="D63" i="3"/>
  <c r="J62" i="3"/>
  <c r="D62" i="3"/>
  <c r="J61" i="3"/>
  <c r="D61" i="3"/>
  <c r="J60" i="3"/>
  <c r="D60" i="3"/>
  <c r="L59" i="3"/>
  <c r="L57" i="3" s="1"/>
  <c r="L56" i="3" s="1"/>
  <c r="K59" i="3"/>
  <c r="F59" i="3"/>
  <c r="F57" i="3" s="1"/>
  <c r="E59" i="3"/>
  <c r="J55" i="3"/>
  <c r="D55" i="3"/>
  <c r="J54" i="3"/>
  <c r="D54" i="3"/>
  <c r="J53" i="3"/>
  <c r="D53" i="3"/>
  <c r="J52" i="3"/>
  <c r="D52" i="3"/>
  <c r="J51" i="3"/>
  <c r="D51" i="3"/>
  <c r="J50" i="3"/>
  <c r="D50" i="3"/>
  <c r="J49" i="3"/>
  <c r="D49" i="3"/>
  <c r="J48" i="3"/>
  <c r="D48" i="3"/>
  <c r="J47" i="3"/>
  <c r="D47" i="3"/>
  <c r="L46" i="3"/>
  <c r="L44" i="3" s="1"/>
  <c r="L43" i="3" s="1"/>
  <c r="K46" i="3"/>
  <c r="K44" i="3" s="1"/>
  <c r="F46" i="3"/>
  <c r="F44" i="3" s="1"/>
  <c r="F43" i="3" s="1"/>
  <c r="E46" i="3"/>
  <c r="L42" i="3"/>
  <c r="K42" i="3"/>
  <c r="F42" i="3"/>
  <c r="E42" i="3"/>
  <c r="L41" i="3"/>
  <c r="K41" i="3"/>
  <c r="F41" i="3"/>
  <c r="E41" i="3"/>
  <c r="F37" i="3"/>
  <c r="F17" i="3" s="1"/>
  <c r="J34" i="3"/>
  <c r="D34" i="3"/>
  <c r="J33" i="3"/>
  <c r="D33" i="3"/>
  <c r="L31" i="3"/>
  <c r="L27" i="3"/>
  <c r="F27" i="3"/>
  <c r="J28" i="3"/>
  <c r="D28" i="3"/>
  <c r="J26" i="3"/>
  <c r="D26" i="3"/>
  <c r="J25" i="3"/>
  <c r="D25" i="3"/>
  <c r="E23" i="3"/>
  <c r="J22" i="3"/>
  <c r="E19" i="3"/>
  <c r="D22" i="3"/>
  <c r="J21" i="3"/>
  <c r="D21" i="3"/>
  <c r="J20" i="3"/>
  <c r="D20" i="3"/>
  <c r="L19" i="3"/>
  <c r="F19" i="3"/>
  <c r="G90" i="2" l="1"/>
  <c r="K450" i="3"/>
  <c r="J452" i="3"/>
  <c r="F502" i="3"/>
  <c r="D502" i="3" s="1"/>
  <c r="J293" i="3"/>
  <c r="J267" i="3"/>
  <c r="J440" i="3"/>
  <c r="J280" i="3"/>
  <c r="K291" i="3"/>
  <c r="K290" i="3" s="1"/>
  <c r="D30" i="3"/>
  <c r="K265" i="3"/>
  <c r="K264" i="3" s="1"/>
  <c r="D278" i="3"/>
  <c r="D371" i="3"/>
  <c r="J427" i="3"/>
  <c r="J241" i="3"/>
  <c r="F570" i="3"/>
  <c r="D570" i="3" s="1"/>
  <c r="E37" i="3"/>
  <c r="E17" i="3" s="1"/>
  <c r="D163" i="3"/>
  <c r="K37" i="3"/>
  <c r="J44" i="3"/>
  <c r="J98" i="3"/>
  <c r="J215" i="3"/>
  <c r="J358" i="3"/>
  <c r="J409" i="3"/>
  <c r="J410" i="3"/>
  <c r="J414" i="3"/>
  <c r="D150" i="3"/>
  <c r="D202" i="3"/>
  <c r="D440" i="3"/>
  <c r="F506" i="3"/>
  <c r="L533" i="3"/>
  <c r="L561" i="3"/>
  <c r="J561" i="3" s="1"/>
  <c r="L585" i="3"/>
  <c r="J585" i="3" s="1"/>
  <c r="J137" i="3"/>
  <c r="J150" i="3"/>
  <c r="D345" i="3"/>
  <c r="E532" i="3"/>
  <c r="E533" i="3"/>
  <c r="J189" i="3"/>
  <c r="J541" i="3"/>
  <c r="K239" i="3"/>
  <c r="K238" i="3" s="1"/>
  <c r="J384" i="3"/>
  <c r="F532" i="3"/>
  <c r="D537" i="3"/>
  <c r="D187" i="3"/>
  <c r="D317" i="3"/>
  <c r="J317" i="3"/>
  <c r="J438" i="3"/>
  <c r="D29" i="3"/>
  <c r="J29" i="3"/>
  <c r="E39" i="3"/>
  <c r="J42" i="3"/>
  <c r="J59" i="3"/>
  <c r="D72" i="3"/>
  <c r="J72" i="3"/>
  <c r="D85" i="3"/>
  <c r="J85" i="3"/>
  <c r="D111" i="3"/>
  <c r="J111" i="3"/>
  <c r="J124" i="3"/>
  <c r="K135" i="3"/>
  <c r="K134" i="3" s="1"/>
  <c r="J134" i="3" s="1"/>
  <c r="E148" i="3"/>
  <c r="D148" i="3" s="1"/>
  <c r="K148" i="3"/>
  <c r="K147" i="3" s="1"/>
  <c r="J147" i="3" s="1"/>
  <c r="E161" i="3"/>
  <c r="D161" i="3" s="1"/>
  <c r="J161" i="3"/>
  <c r="D174" i="3"/>
  <c r="D176" i="3"/>
  <c r="D189" i="3"/>
  <c r="J187" i="3"/>
  <c r="D228" i="3"/>
  <c r="D306" i="3"/>
  <c r="D319" i="3"/>
  <c r="J332" i="3"/>
  <c r="J343" i="3"/>
  <c r="K356" i="3"/>
  <c r="K355" i="3" s="1"/>
  <c r="J355" i="3" s="1"/>
  <c r="D410" i="3"/>
  <c r="K425" i="3"/>
  <c r="K424" i="3" s="1"/>
  <c r="D480" i="3"/>
  <c r="L478" i="3"/>
  <c r="J478" i="3" s="1"/>
  <c r="L502" i="3"/>
  <c r="J502" i="3" s="1"/>
  <c r="J537" i="3"/>
  <c r="D540" i="3"/>
  <c r="J540" i="3"/>
  <c r="L538" i="3"/>
  <c r="L532" i="3"/>
  <c r="D556" i="3"/>
  <c r="K554" i="3"/>
  <c r="F561" i="3"/>
  <c r="D561" i="3" s="1"/>
  <c r="E83" i="3"/>
  <c r="K174" i="3"/>
  <c r="K173" i="3" s="1"/>
  <c r="J173" i="3" s="1"/>
  <c r="J176" i="3"/>
  <c r="D252" i="3"/>
  <c r="F31" i="3"/>
  <c r="D41" i="3"/>
  <c r="D42" i="3"/>
  <c r="J46" i="3"/>
  <c r="D59" i="3"/>
  <c r="E57" i="3"/>
  <c r="E56" i="3" s="1"/>
  <c r="D124" i="3"/>
  <c r="D215" i="3"/>
  <c r="E226" i="3"/>
  <c r="D226" i="3" s="1"/>
  <c r="D241" i="3"/>
  <c r="J254" i="3"/>
  <c r="D332" i="3"/>
  <c r="D343" i="3"/>
  <c r="D358" i="3"/>
  <c r="E356" i="3"/>
  <c r="D356" i="3" s="1"/>
  <c r="E369" i="3"/>
  <c r="D369" i="3" s="1"/>
  <c r="D397" i="3"/>
  <c r="D452" i="3"/>
  <c r="D536" i="3"/>
  <c r="F585" i="3"/>
  <c r="F582" i="3" s="1"/>
  <c r="D582" i="3" s="1"/>
  <c r="D589" i="3"/>
  <c r="D585" i="3" s="1"/>
  <c r="E31" i="3"/>
  <c r="K38" i="3"/>
  <c r="J32" i="3"/>
  <c r="E70" i="3"/>
  <c r="D122" i="3"/>
  <c r="J163" i="3"/>
  <c r="E200" i="3"/>
  <c r="D200" i="3" s="1"/>
  <c r="K200" i="3"/>
  <c r="K199" i="3" s="1"/>
  <c r="J199" i="3" s="1"/>
  <c r="J202" i="3"/>
  <c r="J228" i="3"/>
  <c r="K226" i="3"/>
  <c r="K225" i="3" s="1"/>
  <c r="D293" i="3"/>
  <c r="E291" i="3"/>
  <c r="D291" i="3" s="1"/>
  <c r="E304" i="3"/>
  <c r="D304" i="3" s="1"/>
  <c r="K304" i="3"/>
  <c r="J304" i="3" s="1"/>
  <c r="J306" i="3"/>
  <c r="J319" i="3"/>
  <c r="J371" i="3"/>
  <c r="K369" i="3"/>
  <c r="K368" i="3" s="1"/>
  <c r="E542" i="3"/>
  <c r="N90" i="2"/>
  <c r="N107" i="2"/>
  <c r="E27" i="3"/>
  <c r="D27" i="3" s="1"/>
  <c r="J30" i="3"/>
  <c r="E38" i="3"/>
  <c r="K57" i="3"/>
  <c r="J57" i="3" s="1"/>
  <c r="D98" i="3"/>
  <c r="D213" i="3"/>
  <c r="D239" i="3"/>
  <c r="E265" i="3"/>
  <c r="D265" i="3" s="1"/>
  <c r="J278" i="3"/>
  <c r="D330" i="3"/>
  <c r="J342" i="3"/>
  <c r="J345" i="3"/>
  <c r="D395" i="3"/>
  <c r="J397" i="3"/>
  <c r="J412" i="3"/>
  <c r="K437" i="3"/>
  <c r="J437" i="3" s="1"/>
  <c r="F590" i="3"/>
  <c r="D590" i="3" s="1"/>
  <c r="J41" i="3"/>
  <c r="D46" i="3"/>
  <c r="D109" i="3"/>
  <c r="D135" i="3"/>
  <c r="D137" i="3"/>
  <c r="D254" i="3"/>
  <c r="D280" i="3"/>
  <c r="K395" i="3"/>
  <c r="K394" i="3" s="1"/>
  <c r="D412" i="3"/>
  <c r="D414" i="3"/>
  <c r="D425" i="3"/>
  <c r="D427" i="3"/>
  <c r="E438" i="3"/>
  <c r="D438" i="3" s="1"/>
  <c r="J464" i="3"/>
  <c r="K533" i="3"/>
  <c r="J536" i="3"/>
  <c r="L542" i="3"/>
  <c r="J542" i="3" s="1"/>
  <c r="J550" i="3"/>
  <c r="D577" i="3"/>
  <c r="D578" i="3"/>
  <c r="D384" i="3"/>
  <c r="D409" i="3"/>
  <c r="D464" i="3"/>
  <c r="J480" i="3"/>
  <c r="D541" i="3"/>
  <c r="J556" i="3"/>
  <c r="N138" i="2"/>
  <c r="P134" i="2"/>
  <c r="D538" i="3"/>
  <c r="G138" i="2"/>
  <c r="I134" i="2"/>
  <c r="D19" i="3"/>
  <c r="J546" i="3"/>
  <c r="J522" i="3"/>
  <c r="L590" i="3"/>
  <c r="J590" i="3" s="1"/>
  <c r="L566" i="3"/>
  <c r="J566" i="3" s="1"/>
  <c r="L570" i="3"/>
  <c r="J574" i="3"/>
  <c r="L586" i="3"/>
  <c r="J586" i="3" s="1"/>
  <c r="D96" i="3"/>
  <c r="E95" i="3"/>
  <c r="D95" i="3" s="1"/>
  <c r="F56" i="3"/>
  <c r="E44" i="3"/>
  <c r="E121" i="3"/>
  <c r="D121" i="3" s="1"/>
  <c r="E134" i="3"/>
  <c r="D134" i="3" s="1"/>
  <c r="K19" i="3"/>
  <c r="J19" i="3" s="1"/>
  <c r="K23" i="3"/>
  <c r="K27" i="3"/>
  <c r="J27" i="3" s="1"/>
  <c r="K31" i="3"/>
  <c r="J31" i="3" s="1"/>
  <c r="K39" i="3"/>
  <c r="K43" i="3"/>
  <c r="J43" i="3" s="1"/>
  <c r="K83" i="3"/>
  <c r="K96" i="3"/>
  <c r="F108" i="3"/>
  <c r="D108" i="3" s="1"/>
  <c r="K109" i="3"/>
  <c r="K122" i="3"/>
  <c r="J252" i="3"/>
  <c r="K251" i="3"/>
  <c r="J251" i="3" s="1"/>
  <c r="K70" i="3"/>
  <c r="J213" i="3"/>
  <c r="K212" i="3"/>
  <c r="J212" i="3" s="1"/>
  <c r="J330" i="3"/>
  <c r="K329" i="3"/>
  <c r="J329" i="3" s="1"/>
  <c r="J382" i="3"/>
  <c r="K381" i="3"/>
  <c r="J381" i="3" s="1"/>
  <c r="E486" i="3"/>
  <c r="J509" i="3"/>
  <c r="J506" i="3" s="1"/>
  <c r="F533" i="3"/>
  <c r="D559" i="3"/>
  <c r="J563" i="3"/>
  <c r="K562" i="3"/>
  <c r="J562" i="3" s="1"/>
  <c r="D575" i="3"/>
  <c r="F574" i="3"/>
  <c r="D574" i="3" s="1"/>
  <c r="J583" i="3"/>
  <c r="K582" i="3"/>
  <c r="L160" i="3"/>
  <c r="J160" i="3" s="1"/>
  <c r="E173" i="3"/>
  <c r="D173" i="3" s="1"/>
  <c r="E186" i="3"/>
  <c r="D186" i="3" s="1"/>
  <c r="L186" i="3"/>
  <c r="J186" i="3" s="1"/>
  <c r="E212" i="3"/>
  <c r="D212" i="3" s="1"/>
  <c r="L225" i="3"/>
  <c r="E238" i="3"/>
  <c r="D238" i="3" s="1"/>
  <c r="L238" i="3"/>
  <c r="E251" i="3"/>
  <c r="D251" i="3" s="1"/>
  <c r="L264" i="3"/>
  <c r="E277" i="3"/>
  <c r="D277" i="3" s="1"/>
  <c r="L277" i="3"/>
  <c r="J277" i="3" s="1"/>
  <c r="L290" i="3"/>
  <c r="E316" i="3"/>
  <c r="D316" i="3" s="1"/>
  <c r="L316" i="3"/>
  <c r="J316" i="3" s="1"/>
  <c r="E329" i="3"/>
  <c r="D329" i="3" s="1"/>
  <c r="E342" i="3"/>
  <c r="D342" i="3" s="1"/>
  <c r="L368" i="3"/>
  <c r="E381" i="3"/>
  <c r="D381" i="3" s="1"/>
  <c r="E394" i="3"/>
  <c r="D394" i="3" s="1"/>
  <c r="L394" i="3"/>
  <c r="E407" i="3"/>
  <c r="E411" i="3"/>
  <c r="D411" i="3" s="1"/>
  <c r="L411" i="3"/>
  <c r="J411" i="3" s="1"/>
  <c r="E424" i="3"/>
  <c r="D424" i="3" s="1"/>
  <c r="L424" i="3"/>
  <c r="E450" i="3"/>
  <c r="E454" i="3"/>
  <c r="F478" i="3"/>
  <c r="D478" i="3" s="1"/>
  <c r="D522" i="3"/>
  <c r="K532" i="3"/>
  <c r="D535" i="3"/>
  <c r="F534" i="3"/>
  <c r="D534" i="3" s="1"/>
  <c r="K538" i="3"/>
  <c r="D543" i="3"/>
  <c r="F542" i="3"/>
  <c r="D567" i="3"/>
  <c r="F566" i="3"/>
  <c r="D566" i="3" s="1"/>
  <c r="D531" i="3"/>
  <c r="K534" i="3"/>
  <c r="J534" i="3" s="1"/>
  <c r="D547" i="3"/>
  <c r="F546" i="3"/>
  <c r="D546" i="3" s="1"/>
  <c r="D562" i="3"/>
  <c r="J579" i="3"/>
  <c r="K578" i="3"/>
  <c r="J578" i="3" s="1"/>
  <c r="D551" i="3"/>
  <c r="F550" i="3"/>
  <c r="D550" i="3" s="1"/>
  <c r="D555" i="3"/>
  <c r="J571" i="3"/>
  <c r="K570" i="3"/>
  <c r="O22" i="2"/>
  <c r="H22" i="2"/>
  <c r="I24" i="2"/>
  <c r="P24" i="2"/>
  <c r="I27" i="2"/>
  <c r="P27" i="2"/>
  <c r="I31" i="2"/>
  <c r="O30" i="2"/>
  <c r="P30" i="2"/>
  <c r="H30" i="2"/>
  <c r="I30" i="2"/>
  <c r="G30" i="2" s="1"/>
  <c r="P33" i="2"/>
  <c r="I33" i="2"/>
  <c r="G56" i="2"/>
  <c r="D542" i="3" l="1"/>
  <c r="J533" i="3"/>
  <c r="J37" i="3"/>
  <c r="J17" i="3" s="1"/>
  <c r="K17" i="3"/>
  <c r="K13" i="3" s="1"/>
  <c r="J148" i="3"/>
  <c r="J226" i="3"/>
  <c r="K303" i="3"/>
  <c r="J303" i="3" s="1"/>
  <c r="D56" i="3"/>
  <c r="K35" i="3"/>
  <c r="E13" i="3"/>
  <c r="E437" i="3"/>
  <c r="D437" i="3" s="1"/>
  <c r="J291" i="3"/>
  <c r="D37" i="3"/>
  <c r="D17" i="3" s="1"/>
  <c r="J264" i="3"/>
  <c r="J265" i="3"/>
  <c r="J290" i="3"/>
  <c r="E225" i="3"/>
  <c r="D225" i="3" s="1"/>
  <c r="E530" i="3"/>
  <c r="J135" i="3"/>
  <c r="L558" i="3"/>
  <c r="J558" i="3" s="1"/>
  <c r="J424" i="3"/>
  <c r="J368" i="3"/>
  <c r="E199" i="3"/>
  <c r="D199" i="3" s="1"/>
  <c r="F558" i="3"/>
  <c r="D558" i="3" s="1"/>
  <c r="F530" i="3"/>
  <c r="J425" i="3"/>
  <c r="J369" i="3"/>
  <c r="E303" i="3"/>
  <c r="D303" i="3" s="1"/>
  <c r="J225" i="3"/>
  <c r="E160" i="3"/>
  <c r="D160" i="3" s="1"/>
  <c r="J200" i="3"/>
  <c r="L530" i="3"/>
  <c r="L557" i="3"/>
  <c r="L554" i="3" s="1"/>
  <c r="J554" i="3" s="1"/>
  <c r="L582" i="3"/>
  <c r="J582" i="3" s="1"/>
  <c r="F557" i="3"/>
  <c r="D557" i="3" s="1"/>
  <c r="L13" i="3"/>
  <c r="D31" i="3"/>
  <c r="J239" i="3"/>
  <c r="J538" i="3"/>
  <c r="J174" i="3"/>
  <c r="D532" i="3"/>
  <c r="F13" i="3"/>
  <c r="J238" i="3"/>
  <c r="J356" i="3"/>
  <c r="J394" i="3"/>
  <c r="E355" i="3"/>
  <c r="D355" i="3" s="1"/>
  <c r="E147" i="3"/>
  <c r="D147" i="3" s="1"/>
  <c r="K56" i="3"/>
  <c r="J56" i="3" s="1"/>
  <c r="D57" i="3"/>
  <c r="D32" i="3"/>
  <c r="E35" i="3"/>
  <c r="J395" i="3"/>
  <c r="E368" i="3"/>
  <c r="D368" i="3" s="1"/>
  <c r="E290" i="3"/>
  <c r="D290" i="3" s="1"/>
  <c r="E264" i="3"/>
  <c r="D264" i="3" s="1"/>
  <c r="N134" i="2"/>
  <c r="P128" i="2"/>
  <c r="N128" i="2" s="1"/>
  <c r="E69" i="3"/>
  <c r="D69" i="3" s="1"/>
  <c r="D70" i="3"/>
  <c r="D83" i="3"/>
  <c r="E82" i="3"/>
  <c r="D82" i="3" s="1"/>
  <c r="I128" i="2"/>
  <c r="G128" i="2" s="1"/>
  <c r="G134" i="2"/>
  <c r="J570" i="3"/>
  <c r="J532" i="3"/>
  <c r="K530" i="3"/>
  <c r="D533" i="3"/>
  <c r="K121" i="3"/>
  <c r="J121" i="3" s="1"/>
  <c r="J122" i="3"/>
  <c r="K82" i="3"/>
  <c r="J82" i="3" s="1"/>
  <c r="J83" i="3"/>
  <c r="K108" i="3"/>
  <c r="J108" i="3" s="1"/>
  <c r="J109" i="3"/>
  <c r="J70" i="3"/>
  <c r="K69" i="3"/>
  <c r="J69" i="3" s="1"/>
  <c r="K95" i="3"/>
  <c r="J95" i="3" s="1"/>
  <c r="J96" i="3"/>
  <c r="D44" i="3"/>
  <c r="E43" i="3"/>
  <c r="D43" i="3" s="1"/>
  <c r="P31" i="2"/>
  <c r="N191" i="2"/>
  <c r="N190" i="2"/>
  <c r="O187" i="2"/>
  <c r="N187" i="2" s="1"/>
  <c r="H187" i="2"/>
  <c r="G187" i="2" s="1"/>
  <c r="N186" i="2"/>
  <c r="G186" i="2"/>
  <c r="N185" i="2"/>
  <c r="G185" i="2"/>
  <c r="N184" i="2"/>
  <c r="G184" i="2"/>
  <c r="O183" i="2"/>
  <c r="N183" i="2" s="1"/>
  <c r="H183" i="2"/>
  <c r="G183" i="2" s="1"/>
  <c r="N175" i="2"/>
  <c r="G175" i="2"/>
  <c r="E163" i="2"/>
  <c r="E159" i="2"/>
  <c r="E155" i="2"/>
  <c r="N127" i="2"/>
  <c r="G127" i="2"/>
  <c r="N126" i="2"/>
  <c r="G126" i="2"/>
  <c r="N125" i="2"/>
  <c r="G125" i="2"/>
  <c r="P124" i="2"/>
  <c r="O124" i="2"/>
  <c r="I124" i="2"/>
  <c r="H124" i="2"/>
  <c r="G124" i="2" s="1"/>
  <c r="N123" i="2"/>
  <c r="G123" i="2"/>
  <c r="P122" i="2"/>
  <c r="O122" i="2"/>
  <c r="N122" i="2" s="1"/>
  <c r="I122" i="2"/>
  <c r="H122" i="2"/>
  <c r="P121" i="2"/>
  <c r="P113" i="2" s="1"/>
  <c r="P112" i="2" s="1"/>
  <c r="O121" i="2"/>
  <c r="O120" i="2" s="1"/>
  <c r="I121" i="2"/>
  <c r="I120" i="2" s="1"/>
  <c r="H121" i="2"/>
  <c r="H120" i="2" s="1"/>
  <c r="P120" i="2"/>
  <c r="N119" i="2"/>
  <c r="G119" i="2"/>
  <c r="P118" i="2"/>
  <c r="O118" i="2"/>
  <c r="N118" i="2" s="1"/>
  <c r="I118" i="2"/>
  <c r="H118" i="2"/>
  <c r="P117" i="2"/>
  <c r="O117" i="2"/>
  <c r="O116" i="2" s="1"/>
  <c r="I117" i="2"/>
  <c r="I116" i="2" s="1"/>
  <c r="H117" i="2"/>
  <c r="H116" i="2" s="1"/>
  <c r="P116" i="2"/>
  <c r="N115" i="2"/>
  <c r="G115" i="2"/>
  <c r="P114" i="2"/>
  <c r="O114" i="2"/>
  <c r="I114" i="2"/>
  <c r="H114" i="2"/>
  <c r="N111" i="2"/>
  <c r="G111" i="2"/>
  <c r="P110" i="2"/>
  <c r="O110" i="2"/>
  <c r="N110" i="2" s="1"/>
  <c r="I110" i="2"/>
  <c r="H110" i="2"/>
  <c r="O108" i="2"/>
  <c r="N108" i="2" s="1"/>
  <c r="H108" i="2"/>
  <c r="G108" i="2" s="1"/>
  <c r="H107" i="2"/>
  <c r="G107" i="2" s="1"/>
  <c r="N105" i="2"/>
  <c r="G105" i="2"/>
  <c r="P104" i="2"/>
  <c r="O104" i="2"/>
  <c r="L104" i="2"/>
  <c r="K104" i="2"/>
  <c r="I104" i="2"/>
  <c r="H104" i="2"/>
  <c r="N103" i="2"/>
  <c r="G103" i="2"/>
  <c r="P102" i="2"/>
  <c r="O102" i="2"/>
  <c r="L102" i="2"/>
  <c r="K102" i="2"/>
  <c r="I102" i="2"/>
  <c r="H102" i="2"/>
  <c r="O101" i="2"/>
  <c r="N101" i="2" s="1"/>
  <c r="N100" i="2" s="1"/>
  <c r="H101" i="2"/>
  <c r="G101" i="2" s="1"/>
  <c r="G100" i="2" s="1"/>
  <c r="P100" i="2"/>
  <c r="I100" i="2"/>
  <c r="O98" i="2"/>
  <c r="N98" i="2" s="1"/>
  <c r="H98" i="2"/>
  <c r="G98" i="2" s="1"/>
  <c r="O96" i="2"/>
  <c r="N96" i="2" s="1"/>
  <c r="H96" i="2"/>
  <c r="G96" i="2" s="1"/>
  <c r="N94" i="2"/>
  <c r="G94" i="2"/>
  <c r="P93" i="2"/>
  <c r="O93" i="2"/>
  <c r="I93" i="2"/>
  <c r="H93" i="2"/>
  <c r="G93" i="2" s="1"/>
  <c r="O92" i="2"/>
  <c r="O91" i="2" s="1"/>
  <c r="H92" i="2"/>
  <c r="H91" i="2" s="1"/>
  <c r="P89" i="2"/>
  <c r="N89" i="2" s="1"/>
  <c r="I89" i="2"/>
  <c r="G89" i="2" s="1"/>
  <c r="O87" i="2"/>
  <c r="O13" i="2" s="1"/>
  <c r="M87" i="2"/>
  <c r="L87" i="2"/>
  <c r="K87" i="2"/>
  <c r="J87" i="2"/>
  <c r="H87" i="2"/>
  <c r="H13" i="2" s="1"/>
  <c r="N86" i="2"/>
  <c r="N31" i="2" s="1"/>
  <c r="G86" i="2"/>
  <c r="N85" i="2"/>
  <c r="N30" i="2" s="1"/>
  <c r="G85" i="2"/>
  <c r="P84" i="2"/>
  <c r="L487" i="3" s="1"/>
  <c r="O84" i="2"/>
  <c r="M84" i="2"/>
  <c r="L84" i="2"/>
  <c r="K84" i="2"/>
  <c r="J84" i="2"/>
  <c r="I84" i="2"/>
  <c r="F487" i="3" s="1"/>
  <c r="H84" i="2"/>
  <c r="N83" i="2"/>
  <c r="G83" i="2"/>
  <c r="P82" i="2"/>
  <c r="O82" i="2"/>
  <c r="I82" i="2"/>
  <c r="H82" i="2"/>
  <c r="N81" i="2"/>
  <c r="G81" i="2"/>
  <c r="P80" i="2"/>
  <c r="O80" i="2"/>
  <c r="I80" i="2"/>
  <c r="H80" i="2"/>
  <c r="P78" i="2"/>
  <c r="L477" i="3" s="1"/>
  <c r="O78" i="2"/>
  <c r="I78" i="2"/>
  <c r="F477" i="3" s="1"/>
  <c r="H78" i="2"/>
  <c r="N77" i="2"/>
  <c r="G77" i="2"/>
  <c r="N76" i="2"/>
  <c r="N39" i="2" s="1"/>
  <c r="G76" i="2"/>
  <c r="G69" i="2" s="1"/>
  <c r="N75" i="2"/>
  <c r="G75" i="2"/>
  <c r="P74" i="2"/>
  <c r="O74" i="2"/>
  <c r="K473" i="3" s="1"/>
  <c r="I74" i="2"/>
  <c r="F473" i="3" s="1"/>
  <c r="H74" i="2"/>
  <c r="N73" i="2"/>
  <c r="G73" i="2"/>
  <c r="G71" i="2" s="1"/>
  <c r="G40" i="2" s="1"/>
  <c r="P72" i="2"/>
  <c r="O72" i="2"/>
  <c r="K469" i="3" s="1"/>
  <c r="I72" i="2"/>
  <c r="H72" i="2"/>
  <c r="P71" i="2"/>
  <c r="O71" i="2"/>
  <c r="N71" i="2"/>
  <c r="N40" i="2" s="1"/>
  <c r="M71" i="2"/>
  <c r="M40" i="2" s="1"/>
  <c r="L71" i="2"/>
  <c r="K71" i="2"/>
  <c r="J71" i="2"/>
  <c r="J40" i="2" s="1"/>
  <c r="I71" i="2"/>
  <c r="I40" i="2" s="1"/>
  <c r="H71" i="2"/>
  <c r="N70" i="2"/>
  <c r="G70" i="2"/>
  <c r="P69" i="2"/>
  <c r="O69" i="2"/>
  <c r="M69" i="2"/>
  <c r="L69" i="2"/>
  <c r="K69" i="2"/>
  <c r="J69" i="2"/>
  <c r="I69" i="2"/>
  <c r="H69" i="2"/>
  <c r="P68" i="2"/>
  <c r="O68" i="2"/>
  <c r="O38" i="2" s="1"/>
  <c r="I68" i="2"/>
  <c r="I38" i="2" s="1"/>
  <c r="H68" i="2"/>
  <c r="P67" i="2"/>
  <c r="O67" i="2"/>
  <c r="I67" i="2"/>
  <c r="H67" i="2"/>
  <c r="P66" i="2"/>
  <c r="I66" i="2"/>
  <c r="N65" i="2"/>
  <c r="G65" i="2"/>
  <c r="P64" i="2"/>
  <c r="O64" i="2"/>
  <c r="I64" i="2"/>
  <c r="F461" i="3" s="1"/>
  <c r="H64" i="2"/>
  <c r="N63" i="2"/>
  <c r="G63" i="2"/>
  <c r="P62" i="2"/>
  <c r="O62" i="2"/>
  <c r="I62" i="2"/>
  <c r="F457" i="3" s="1"/>
  <c r="H62" i="2"/>
  <c r="N61" i="2"/>
  <c r="G61" i="2"/>
  <c r="P60" i="2"/>
  <c r="O60" i="2"/>
  <c r="I60" i="2"/>
  <c r="F453" i="3" s="1"/>
  <c r="H60" i="2"/>
  <c r="H52" i="2" s="1"/>
  <c r="N59" i="2"/>
  <c r="G59" i="2"/>
  <c r="N58" i="2"/>
  <c r="G58" i="2"/>
  <c r="P57" i="2"/>
  <c r="L408" i="3" s="1"/>
  <c r="O57" i="2"/>
  <c r="I57" i="2"/>
  <c r="F408" i="3" s="1"/>
  <c r="H57" i="2"/>
  <c r="N56" i="2"/>
  <c r="P55" i="2"/>
  <c r="L40" i="3" s="1"/>
  <c r="O55" i="2"/>
  <c r="N55" i="2" s="1"/>
  <c r="I55" i="2"/>
  <c r="I51" i="2" s="1"/>
  <c r="I25" i="2" s="1"/>
  <c r="H55" i="2"/>
  <c r="P54" i="2"/>
  <c r="N54" i="2" s="1"/>
  <c r="I54" i="2"/>
  <c r="G54" i="2" s="1"/>
  <c r="P53" i="2"/>
  <c r="N53" i="2"/>
  <c r="I53" i="2"/>
  <c r="G53" i="2"/>
  <c r="O52" i="2"/>
  <c r="P51" i="2"/>
  <c r="P25" i="2" s="1"/>
  <c r="O51" i="2"/>
  <c r="N51" i="2" s="1"/>
  <c r="H51" i="2"/>
  <c r="H25" i="2" s="1"/>
  <c r="N47" i="2"/>
  <c r="G47" i="2"/>
  <c r="P46" i="2"/>
  <c r="O46" i="2"/>
  <c r="N46" i="2" s="1"/>
  <c r="I46" i="2"/>
  <c r="H46" i="2"/>
  <c r="N45" i="2"/>
  <c r="G45" i="2"/>
  <c r="P44" i="2"/>
  <c r="L24" i="3" s="1"/>
  <c r="O44" i="2"/>
  <c r="I44" i="2"/>
  <c r="F24" i="3" s="1"/>
  <c r="H44" i="2"/>
  <c r="G44" i="2" s="1"/>
  <c r="N43" i="2"/>
  <c r="G43" i="2"/>
  <c r="P42" i="2"/>
  <c r="O42" i="2"/>
  <c r="N42" i="2" s="1"/>
  <c r="I42" i="2"/>
  <c r="H42" i="2"/>
  <c r="G42" i="2" s="1"/>
  <c r="P41" i="2"/>
  <c r="N41" i="2" s="1"/>
  <c r="G41" i="2"/>
  <c r="P40" i="2"/>
  <c r="O40" i="2"/>
  <c r="L40" i="2"/>
  <c r="K40" i="2"/>
  <c r="H40" i="2"/>
  <c r="F40" i="2"/>
  <c r="P39" i="2"/>
  <c r="O39" i="2"/>
  <c r="M39" i="2"/>
  <c r="M37" i="2" s="1"/>
  <c r="L39" i="2"/>
  <c r="K39" i="2"/>
  <c r="K37" i="2" s="1"/>
  <c r="J39" i="2"/>
  <c r="J37" i="2" s="1"/>
  <c r="I39" i="2"/>
  <c r="H39" i="2"/>
  <c r="G39" i="2"/>
  <c r="P38" i="2"/>
  <c r="H38" i="2"/>
  <c r="L37" i="2"/>
  <c r="I37" i="2"/>
  <c r="I16" i="2" s="1"/>
  <c r="P36" i="2"/>
  <c r="N36" i="2"/>
  <c r="I36" i="2"/>
  <c r="G36" i="2" s="1"/>
  <c r="P35" i="2"/>
  <c r="N35" i="2"/>
  <c r="I35" i="2"/>
  <c r="G35" i="2"/>
  <c r="P34" i="2"/>
  <c r="P15" i="2" s="1"/>
  <c r="N15" i="2" s="1"/>
  <c r="O34" i="2"/>
  <c r="L34" i="2"/>
  <c r="K34" i="2"/>
  <c r="J34" i="2" s="1"/>
  <c r="I34" i="2"/>
  <c r="I15" i="2" s="1"/>
  <c r="G15" i="2" s="1"/>
  <c r="H34" i="2"/>
  <c r="G34" i="2" s="1"/>
  <c r="O33" i="2"/>
  <c r="N33" i="2" s="1"/>
  <c r="H33" i="2"/>
  <c r="G33" i="2" s="1"/>
  <c r="O31" i="2"/>
  <c r="H31" i="2"/>
  <c r="G31" i="2" s="1"/>
  <c r="M30" i="2"/>
  <c r="L30" i="2"/>
  <c r="K30" i="2"/>
  <c r="J30" i="2"/>
  <c r="O27" i="2"/>
  <c r="N27" i="2" s="1"/>
  <c r="H27" i="2"/>
  <c r="G27" i="2" s="1"/>
  <c r="O25" i="2"/>
  <c r="N25" i="2" s="1"/>
  <c r="O24" i="2"/>
  <c r="N24" i="2" s="1"/>
  <c r="H24" i="2"/>
  <c r="G24" i="2" s="1"/>
  <c r="P23" i="2"/>
  <c r="O23" i="2"/>
  <c r="I23" i="2"/>
  <c r="H23" i="2"/>
  <c r="P22" i="2"/>
  <c r="I22" i="2"/>
  <c r="M21" i="2"/>
  <c r="L21" i="2"/>
  <c r="K21" i="2"/>
  <c r="J21" i="2"/>
  <c r="O18" i="2"/>
  <c r="H18" i="2"/>
  <c r="P17" i="2"/>
  <c r="O17" i="2"/>
  <c r="H17" i="2"/>
  <c r="P14" i="2"/>
  <c r="O14" i="2"/>
  <c r="N14" i="2" s="1"/>
  <c r="I14" i="2"/>
  <c r="H14" i="2"/>
  <c r="G14" i="2" s="1"/>
  <c r="L13" i="2"/>
  <c r="K13" i="2"/>
  <c r="J13" i="2" s="1"/>
  <c r="I52" i="2" l="1"/>
  <c r="I26" i="2" s="1"/>
  <c r="I21" i="2" s="1"/>
  <c r="D13" i="3"/>
  <c r="D530" i="3"/>
  <c r="J557" i="3"/>
  <c r="G25" i="2"/>
  <c r="N34" i="2"/>
  <c r="M34" i="2" s="1"/>
  <c r="J530" i="3"/>
  <c r="F554" i="3"/>
  <c r="D554" i="3" s="1"/>
  <c r="G46" i="2"/>
  <c r="H100" i="2"/>
  <c r="N102" i="2"/>
  <c r="M102" i="2" s="1"/>
  <c r="N57" i="2"/>
  <c r="G62" i="2"/>
  <c r="N67" i="2"/>
  <c r="N69" i="2"/>
  <c r="O113" i="2"/>
  <c r="O112" i="2" s="1"/>
  <c r="N112" i="2" s="1"/>
  <c r="N114" i="2"/>
  <c r="I113" i="2"/>
  <c r="I112" i="2" s="1"/>
  <c r="G121" i="2"/>
  <c r="G122" i="2"/>
  <c r="N124" i="2"/>
  <c r="G120" i="2"/>
  <c r="G67" i="2"/>
  <c r="G102" i="2"/>
  <c r="J102" i="2"/>
  <c r="J104" i="2"/>
  <c r="G117" i="2"/>
  <c r="O37" i="2"/>
  <c r="H66" i="2"/>
  <c r="G66" i="2" s="1"/>
  <c r="G78" i="2"/>
  <c r="G79" i="2"/>
  <c r="G82" i="2"/>
  <c r="N84" i="2"/>
  <c r="N104" i="2"/>
  <c r="M104" i="2" s="1"/>
  <c r="G38" i="2"/>
  <c r="N72" i="2"/>
  <c r="G110" i="2"/>
  <c r="J477" i="3"/>
  <c r="L474" i="3"/>
  <c r="J474" i="3" s="1"/>
  <c r="J24" i="3"/>
  <c r="L23" i="3"/>
  <c r="J23" i="3" s="1"/>
  <c r="F407" i="3"/>
  <c r="D407" i="3" s="1"/>
  <c r="D408" i="3"/>
  <c r="G64" i="2"/>
  <c r="O66" i="2"/>
  <c r="N66" i="2" s="1"/>
  <c r="F465" i="3"/>
  <c r="F462" i="3" s="1"/>
  <c r="F470" i="3"/>
  <c r="N78" i="2"/>
  <c r="G80" i="2"/>
  <c r="N82" i="2"/>
  <c r="G84" i="2"/>
  <c r="P92" i="2"/>
  <c r="P91" i="2" s="1"/>
  <c r="N91" i="2" s="1"/>
  <c r="L501" i="3"/>
  <c r="N120" i="2"/>
  <c r="H37" i="2"/>
  <c r="F450" i="3"/>
  <c r="D450" i="3" s="1"/>
  <c r="D453" i="3"/>
  <c r="F38" i="3"/>
  <c r="N62" i="2"/>
  <c r="L457" i="3"/>
  <c r="G72" i="2"/>
  <c r="E469" i="3"/>
  <c r="F486" i="3"/>
  <c r="D486" i="3" s="1"/>
  <c r="D487" i="3"/>
  <c r="G116" i="2"/>
  <c r="G118" i="2"/>
  <c r="F23" i="3"/>
  <c r="D23" i="3" s="1"/>
  <c r="D24" i="3"/>
  <c r="H50" i="2"/>
  <c r="N68" i="2"/>
  <c r="N38" i="2" s="1"/>
  <c r="N74" i="2"/>
  <c r="L473" i="3"/>
  <c r="D477" i="3"/>
  <c r="F474" i="3"/>
  <c r="D474" i="3" s="1"/>
  <c r="I92" i="2"/>
  <c r="G92" i="2" s="1"/>
  <c r="F501" i="3"/>
  <c r="G104" i="2"/>
  <c r="H113" i="2"/>
  <c r="N116" i="2"/>
  <c r="L36" i="3"/>
  <c r="J36" i="3" s="1"/>
  <c r="J40" i="3"/>
  <c r="L39" i="3"/>
  <c r="J39" i="3" s="1"/>
  <c r="D461" i="3"/>
  <c r="F458" i="3"/>
  <c r="D458" i="3" s="1"/>
  <c r="K470" i="3"/>
  <c r="P29" i="2"/>
  <c r="N29" i="2" s="1"/>
  <c r="L485" i="3"/>
  <c r="G23" i="2"/>
  <c r="N23" i="2"/>
  <c r="P37" i="2"/>
  <c r="P16" i="2" s="1"/>
  <c r="N44" i="2"/>
  <c r="O50" i="2"/>
  <c r="G55" i="2"/>
  <c r="F40" i="3"/>
  <c r="G57" i="2"/>
  <c r="J408" i="3"/>
  <c r="L407" i="3"/>
  <c r="J407" i="3" s="1"/>
  <c r="N60" i="2"/>
  <c r="L453" i="3"/>
  <c r="D457" i="3"/>
  <c r="F454" i="3"/>
  <c r="D454" i="3" s="1"/>
  <c r="N64" i="2"/>
  <c r="L461" i="3"/>
  <c r="G68" i="2"/>
  <c r="J469" i="3"/>
  <c r="K465" i="3"/>
  <c r="K18" i="3" s="1"/>
  <c r="K466" i="3"/>
  <c r="J466" i="3" s="1"/>
  <c r="G74" i="2"/>
  <c r="E473" i="3"/>
  <c r="N79" i="2"/>
  <c r="N80" i="2"/>
  <c r="I29" i="2"/>
  <c r="G29" i="2" s="1"/>
  <c r="F485" i="3"/>
  <c r="J487" i="3"/>
  <c r="L486" i="3"/>
  <c r="J486" i="3" s="1"/>
  <c r="N93" i="2"/>
  <c r="O106" i="2"/>
  <c r="N106" i="2" s="1"/>
  <c r="G114" i="2"/>
  <c r="I17" i="2"/>
  <c r="G17" i="2" s="1"/>
  <c r="N17" i="2"/>
  <c r="P18" i="2"/>
  <c r="N18" i="2" s="1"/>
  <c r="H16" i="2"/>
  <c r="G16" i="2" s="1"/>
  <c r="G37" i="2"/>
  <c r="O16" i="2"/>
  <c r="G60" i="2"/>
  <c r="G52" i="2" s="1"/>
  <c r="O100" i="2"/>
  <c r="N117" i="2"/>
  <c r="N121" i="2"/>
  <c r="P52" i="2"/>
  <c r="H106" i="2"/>
  <c r="G106" i="2" s="1"/>
  <c r="J13" i="3"/>
  <c r="N22" i="2"/>
  <c r="I50" i="2"/>
  <c r="G51" i="2"/>
  <c r="G22" i="2"/>
  <c r="G21" i="2" l="1"/>
  <c r="I20" i="2"/>
  <c r="G26" i="2"/>
  <c r="F18" i="3"/>
  <c r="L16" i="3"/>
  <c r="P88" i="2"/>
  <c r="N88" i="2" s="1"/>
  <c r="N113" i="2"/>
  <c r="G50" i="2"/>
  <c r="I88" i="2"/>
  <c r="I91" i="2"/>
  <c r="G91" i="2" s="1"/>
  <c r="F482" i="3"/>
  <c r="D482" i="3" s="1"/>
  <c r="D485" i="3"/>
  <c r="K462" i="3"/>
  <c r="F36" i="3"/>
  <c r="F16" i="3" s="1"/>
  <c r="D40" i="3"/>
  <c r="F39" i="3"/>
  <c r="D39" i="3" s="1"/>
  <c r="J485" i="3"/>
  <c r="L482" i="3"/>
  <c r="J482" i="3" s="1"/>
  <c r="F498" i="3"/>
  <c r="D498" i="3" s="1"/>
  <c r="D501" i="3"/>
  <c r="F497" i="3"/>
  <c r="L470" i="3"/>
  <c r="J470" i="3" s="1"/>
  <c r="L465" i="3"/>
  <c r="L462" i="3" s="1"/>
  <c r="D38" i="3"/>
  <c r="N37" i="2"/>
  <c r="D473" i="3"/>
  <c r="E470" i="3"/>
  <c r="D470" i="3" s="1"/>
  <c r="N16" i="2"/>
  <c r="H112" i="2"/>
  <c r="G112" i="2" s="1"/>
  <c r="G113" i="2"/>
  <c r="J457" i="3"/>
  <c r="L454" i="3"/>
  <c r="J454" i="3" s="1"/>
  <c r="N92" i="2"/>
  <c r="L458" i="3"/>
  <c r="J458" i="3" s="1"/>
  <c r="J461" i="3"/>
  <c r="L38" i="3"/>
  <c r="J453" i="3"/>
  <c r="L450" i="3"/>
  <c r="J450" i="3" s="1"/>
  <c r="J473" i="3"/>
  <c r="D469" i="3"/>
  <c r="E465" i="3"/>
  <c r="E18" i="3" s="1"/>
  <c r="E466" i="3"/>
  <c r="D466" i="3" s="1"/>
  <c r="J501" i="3"/>
  <c r="L498" i="3"/>
  <c r="J498" i="3" s="1"/>
  <c r="L497" i="3"/>
  <c r="P26" i="2"/>
  <c r="P21" i="2" s="1"/>
  <c r="P50" i="2"/>
  <c r="N50" i="2" s="1"/>
  <c r="O20" i="2"/>
  <c r="O12" i="2"/>
  <c r="I18" i="2"/>
  <c r="G18" i="2" s="1"/>
  <c r="H20" i="2"/>
  <c r="H12" i="2"/>
  <c r="N52" i="2"/>
  <c r="P87" i="2" l="1"/>
  <c r="P13" i="2" s="1"/>
  <c r="N13" i="2" s="1"/>
  <c r="M13" i="2" s="1"/>
  <c r="L18" i="3"/>
  <c r="L15" i="3" s="1"/>
  <c r="I87" i="2"/>
  <c r="G88" i="2"/>
  <c r="J462" i="3"/>
  <c r="G20" i="2"/>
  <c r="I12" i="2"/>
  <c r="G12" i="2" s="1"/>
  <c r="D36" i="3"/>
  <c r="F35" i="3"/>
  <c r="D35" i="3" s="1"/>
  <c r="F15" i="3"/>
  <c r="J497" i="3"/>
  <c r="J494" i="3" s="1"/>
  <c r="L494" i="3"/>
  <c r="L493" i="3" s="1"/>
  <c r="E462" i="3"/>
  <c r="D462" i="3" s="1"/>
  <c r="D465" i="3"/>
  <c r="D18" i="3" s="1"/>
  <c r="D497" i="3"/>
  <c r="D494" i="3" s="1"/>
  <c r="F494" i="3"/>
  <c r="F493" i="3" s="1"/>
  <c r="F14" i="3" s="1"/>
  <c r="K15" i="3"/>
  <c r="K14" i="3"/>
  <c r="L35" i="3"/>
  <c r="J35" i="3" s="1"/>
  <c r="J38" i="3"/>
  <c r="L12" i="3"/>
  <c r="J16" i="3"/>
  <c r="J465" i="3"/>
  <c r="N26" i="2"/>
  <c r="H11" i="2"/>
  <c r="N87" i="2"/>
  <c r="O11" i="2"/>
  <c r="J18" i="3" l="1"/>
  <c r="G87" i="2"/>
  <c r="I13" i="2"/>
  <c r="K11" i="3"/>
  <c r="J493" i="3"/>
  <c r="L490" i="3"/>
  <c r="J490" i="3" s="1"/>
  <c r="J15" i="3"/>
  <c r="L14" i="3"/>
  <c r="J14" i="3" s="1"/>
  <c r="D493" i="3"/>
  <c r="F490" i="3"/>
  <c r="D490" i="3" s="1"/>
  <c r="J12" i="3"/>
  <c r="E14" i="3"/>
  <c r="E15" i="3"/>
  <c r="D15" i="3" s="1"/>
  <c r="F12" i="3"/>
  <c r="D12" i="3" s="1"/>
  <c r="D16" i="3"/>
  <c r="P20" i="2"/>
  <c r="N20" i="2" s="1"/>
  <c r="P12" i="2"/>
  <c r="N21" i="2"/>
  <c r="L11" i="3" l="1"/>
  <c r="J11" i="3" s="1"/>
  <c r="G13" i="2"/>
  <c r="I11" i="2"/>
  <c r="G11" i="2" s="1"/>
  <c r="F11" i="3"/>
  <c r="D14" i="3"/>
  <c r="E11" i="3"/>
  <c r="P11" i="2"/>
  <c r="N11" i="2" s="1"/>
  <c r="N12" i="2"/>
  <c r="D11" i="3" l="1"/>
</calcChain>
</file>

<file path=xl/sharedStrings.xml><?xml version="1.0" encoding="utf-8"?>
<sst xmlns="http://schemas.openxmlformats.org/spreadsheetml/2006/main" count="1676" uniqueCount="548">
  <si>
    <t xml:space="preserve">
«Приложение № 1
УТВЕРЖДЕНО
Приказом департамента строительной 
политики Воронежской области 
от 06.04.2020 № 61-02-03/110</t>
  </si>
  <si>
    <t>Статус</t>
  </si>
  <si>
    <t>Наименование государственной программы, подпрограммы,  основного мероприятия, мероприятия</t>
  </si>
  <si>
    <t xml:space="preserve">Содержание основного мероприятия (мероприятия), основные этапы реализации в текущем году.
Ожидаемый непосредственный результат (краткое описание) </t>
  </si>
  <si>
    <t>Исполнительный орган государственной власти Воронежской области - главный распорядитель средств областного бюджета (далее - ГРБС)</t>
  </si>
  <si>
    <t>Код бюджетной классификации 
(в соответствии с законом Воронежской области об областном бюджете, далее-КБК)</t>
  </si>
  <si>
    <t xml:space="preserve">Бюджетные ассигнования на реализацию государственной программы, тыс. рублей
</t>
  </si>
  <si>
    <t xml:space="preserve">согласно закону Воронежской области об областном бюджете, тыс. рублей
</t>
  </si>
  <si>
    <t xml:space="preserve">согласно бюджетной росписи расходов областного бюджета, тыс. рублей
</t>
  </si>
  <si>
    <t>всего</t>
  </si>
  <si>
    <t>в том числе по источникам:</t>
  </si>
  <si>
    <t>федеральный бюджет</t>
  </si>
  <si>
    <t>областной бюджет</t>
  </si>
  <si>
    <t>Государственная программа</t>
  </si>
  <si>
    <t>Обеспечение доступным и комфортным жильем населения Воронежской области</t>
  </si>
  <si>
    <t>Всего, в том числе в разрезе ГРБС</t>
  </si>
  <si>
    <t>х</t>
  </si>
  <si>
    <t>Ответственный исполнитель - департамент строительной политики Воронежской области</t>
  </si>
  <si>
    <t>820 хх хх 05 х хх ххххх ххх</t>
  </si>
  <si>
    <t>Департамент архитектуры и градостроительства Воронежской области</t>
  </si>
  <si>
    <t>813 хх хх 05 х хх ххххх ххх</t>
  </si>
  <si>
    <t>Департамент экономического развития Воронежской области</t>
  </si>
  <si>
    <t>806 хх хх 05 х хх ххххх ххх</t>
  </si>
  <si>
    <t>Департамент жилищно-коммунального хозяйства и энергетики Воронежской области</t>
  </si>
  <si>
    <t>832 хх хх 05 х хх ххххх ххх</t>
  </si>
  <si>
    <t>Департамент социальной защиты Воронежской области</t>
  </si>
  <si>
    <t>851 хх хх 05 х хх ххххх ххх</t>
  </si>
  <si>
    <t>Инспекция государственного строительного надзора Воронежской области</t>
  </si>
  <si>
    <t>849 хх хх 05 х хх ххххх ххх</t>
  </si>
  <si>
    <t>Государственная жилищная инспекция Воронежской области</t>
  </si>
  <si>
    <t>801 хх хх 05 х хх ххххх ххх</t>
  </si>
  <si>
    <t>Департамент имущественных и земельных отношений Воронежской области.</t>
  </si>
  <si>
    <t>835 хх хх 05 х хх ххххх ххх</t>
  </si>
  <si>
    <t>ПОДПРОГРАММА 1</t>
  </si>
  <si>
    <t>Создание условий для обеспечения доступным и комфортным жильем населения Воронежской области</t>
  </si>
  <si>
    <t>Департамент строительной политики Воронежской области</t>
  </si>
  <si>
    <t>Всего</t>
  </si>
  <si>
    <t>820 10 03 05 1 01 R4970 500</t>
  </si>
  <si>
    <t>820 10 03 05 1 01 R0200 521</t>
  </si>
  <si>
    <t>820 05 05 05 1 03 78100 500</t>
  </si>
  <si>
    <t>820 04 12 05 1 04 40090 400</t>
  </si>
  <si>
    <t>820 04 12 05 1 04 72200 200</t>
  </si>
  <si>
    <t>850 05 05 05 1 02 78100 500</t>
  </si>
  <si>
    <t>820 04 12 05 1 11 70200 200</t>
  </si>
  <si>
    <t>820 04 12 05 1 F1 50210 500</t>
  </si>
  <si>
    <t>806 10 03 05 1 05 70190 300</t>
  </si>
  <si>
    <t>832 04 12 05 1 04 40090 400</t>
  </si>
  <si>
    <t>832 04 12 05 1 04 78100 500</t>
  </si>
  <si>
    <t xml:space="preserve">851 10 03 05 1 07 51760 300  </t>
  </si>
  <si>
    <t>851 10 03 05 1 07 51350 300</t>
  </si>
  <si>
    <t>851 10 03 05 1 07 71730 300</t>
  </si>
  <si>
    <t xml:space="preserve">Основное мероприятие 1.1             </t>
  </si>
  <si>
    <t xml:space="preserve">Обеспечение жильем молодых семей
</t>
  </si>
  <si>
    <t xml:space="preserve">Перечисление консолидированных субсидий из бюджета Воронежской области в бюджеты муниципальных образований Воронежской области для обеспечения предоставления социальных выплат 516 молодым семьям, в том числе многодетным, на улучшение жилищных условий путем приобретения жилого помещения или создание объекта индивидуального жилищного строительства. 
</t>
  </si>
  <si>
    <t>820 10 04 05 1 01 R4970 500</t>
  </si>
  <si>
    <t xml:space="preserve">Основное мероприятие 1.2       </t>
  </si>
  <si>
    <t xml:space="preserve">Создание инфраструктуры на земельных участках, предназначенных для предоставления семьям, имеющим трех и более детей
</t>
  </si>
  <si>
    <t>820 05 05 05 1 02 78100 500</t>
  </si>
  <si>
    <t xml:space="preserve">Основное мероприятие 1.3              </t>
  </si>
  <si>
    <t xml:space="preserve">Стимулирование развития жилищного строительства в Воронежской области
</t>
  </si>
  <si>
    <t>Мероприятие будет реализовываться при наличии финансирования.</t>
  </si>
  <si>
    <t>Основное мероприятие 1.4</t>
  </si>
  <si>
    <t xml:space="preserve">Газификация Воронежской области
</t>
  </si>
  <si>
    <t xml:space="preserve">Проектирование и строительство газораспределительных сетей и котельных.
</t>
  </si>
  <si>
    <t>Мероприятие 1.4.1</t>
  </si>
  <si>
    <t xml:space="preserve">Строительство газораспределительных сетей
</t>
  </si>
  <si>
    <t>Мероприятие 1.4.2</t>
  </si>
  <si>
    <t xml:space="preserve">Строительство и реконструкция котельных, находящихся в областной и муниципальной собственности, с переводом на газ
</t>
  </si>
  <si>
    <t>Мероприятие 1.4.3</t>
  </si>
  <si>
    <t>Изготовление технических планов и кадастровых паспортов на линейные объекты областного уровня собственности</t>
  </si>
  <si>
    <t>Мероприятие 1.4.4</t>
  </si>
  <si>
    <t>Увеличение производительности объектов газотранспортной системы</t>
  </si>
  <si>
    <t>Основное мероприятие 1.5</t>
  </si>
  <si>
    <t xml:space="preserve">Оказание государственной (областной) поддержки гражданам в сфере жилищного ипотечного кредитования
</t>
  </si>
  <si>
    <t>Реализация мероприятия в соответствии с положением, утвержденном постановлением правительства Воронежской области от 17.06.2014 № 549  позволит предоставить субсидии семьям из числа молодых и многодетных семей, работников бюджетной сферы, семей, усыновивших ребенка или семей с ребенком инвалидом, которые приобрели жилые помещения с использованием ипотечных кредитов и займов. Оказание поддержки производится исполнителем мероприятия АО "АЖИК Воронежской области" по заявительному принципу в порядке очередности подачи заявлений путем перечисления средств на расчетный счет заявителя. За период январь-декабрь 2021 года планируется оказать поддержку 147 семьям.</t>
  </si>
  <si>
    <t>Основное мероприятие 1.7</t>
  </si>
  <si>
    <t xml:space="preserve">Обеспечение жильем отдельных категорий граждан, установленных федеральным законодательством
</t>
  </si>
  <si>
    <t xml:space="preserve">Предоставление мер социальной поддержки на улучшение жилищных условий ветеранам ВОВ и инвалидам.                        
</t>
  </si>
  <si>
    <t>851 10 03 05 1 07 51340 300</t>
  </si>
  <si>
    <t>851 10 06 05 1 07 70200 800</t>
  </si>
  <si>
    <t xml:space="preserve">851 10 03 05 1 07 51340 300  </t>
  </si>
  <si>
    <t>Мероприятие 1.7.1</t>
  </si>
  <si>
    <t xml:space="preserve">Обеспечение жильем отдельных категорий граждан, установленных Федеральным законом от 12.01.1995 № 5-ФЗ "О ветеранах", в соответствии с Указом Президента Российской Федерации от 07.05.2008 № 714 "Об обеспечении жильем ветеранов Великой Отечественной войны 1941 - 1945 годов"
</t>
  </si>
  <si>
    <t>Мероприятие 1.7.2</t>
  </si>
  <si>
    <t xml:space="preserve">Обеспечение жильем отдельных категорий граждан, установленных Федеральными законами от 12.01.1995 № 5-ФЗ "О ветеранах" и от 24.11.1995 № 181-ФЗ "О социальной защите инвалидов в Российской Федерации"
</t>
  </si>
  <si>
    <t>Основное мероприятие 1.9</t>
  </si>
  <si>
    <t xml:space="preserve">Формирование рынка доступного арендного жилья
</t>
  </si>
  <si>
    <t>Основное мероприятие 1.10</t>
  </si>
  <si>
    <t xml:space="preserve">Обеспечение жильем граждан, уволенных с военной службы (службы), и приравненных к ним лиц </t>
  </si>
  <si>
    <t>Основное мероприятие 1.11</t>
  </si>
  <si>
    <t>Мониторинг хода строительства многоквартирных домов и объектов капитального строительства на территории Воронежской области</t>
  </si>
  <si>
    <t>Создание и внедрение информационно-аналитической системы с целью мониторинга хода строительства многоквартирных домов и объектов капитального строительства на территории Воронежской области</t>
  </si>
  <si>
    <t>Основное мероприятие 1.12</t>
  </si>
  <si>
    <t>Региональный проект "Жилье"</t>
  </si>
  <si>
    <t>Проектирование объекта "Строительство сетей водоснабжения, закольцовка Восточного микрорайона г.Борисоглебска Воронежской области" в рамках реализации мероприятий регионального проекта</t>
  </si>
  <si>
    <t>ПОДПРОГРАММА 2</t>
  </si>
  <si>
    <t xml:space="preserve">Развитие градостроительной деятельности
</t>
  </si>
  <si>
    <t>813 04 12 05 2 01 78460 500</t>
  </si>
  <si>
    <t>813 04 12 05 2 02 70850 200</t>
  </si>
  <si>
    <t>813 04 12 05 2 03 70850 200</t>
  </si>
  <si>
    <t>Основное мероприятие 2.1</t>
  </si>
  <si>
    <t xml:space="preserve">Градостроительное проектирование
</t>
  </si>
  <si>
    <t xml:space="preserve">Наличие в муниципальных образованиях Воронежской области актуализированных и соответствующих действующему законодательству документов территориального планирования и градостроительного зонирования.                                                                  Установление границ населенных пунктов Воронежской области и границ Воронежской области в соответствии с требованиями действующего законодательства:  - Градостоительный кодекс Российской Федерации от 29.12.2004 № 190-ФЗ;                                                                 - постановление Правительства Российской Федерации от 31.12.2015 № 1532 "Об утверждении Правил предоставления документов, направляемых или предоставляемых в соответствии с частями 1, 3 - 13, 15 статьи 32 Федерального закона "О государственной регистрации недвижимости" в федеральный орган исполнительной власти (его территориальные органы), уполномоченный Правительством Российской Федерации на осуществление государственного кадастрового учета, государственной регистрации прав, ведение Единого государственного реестра недвижимости и предоставление сведений, содержащихся в Едином государственном реестре недвижимости".  
</t>
  </si>
  <si>
    <t>Мероприятие 2.1.1</t>
  </si>
  <si>
    <t>Предоставление субсидий из областного бюджета бюджетам муниципальных образований на актуализацию документов территориального планирования</t>
  </si>
  <si>
    <t>Мероприятие 2.1.2</t>
  </si>
  <si>
    <t xml:space="preserve">Субсидии муниципальным образованиям на подготовку документации по планировке территорий </t>
  </si>
  <si>
    <t xml:space="preserve">Содействие органам местного самоуправления в подготовке документации по планировке территорий в соответствии с требованиями ст. 41 Градостроительного кодекса Российской Федерации в целях обеспечения устойчивого развития территорий, выделения элементов планировочной структуры (кварталы, микрорайоны, иные элементы), установления границ земельных участков, на которых расположены объекты капитального строительства, границ земельных участков, предназначенных для строительства и размещения объектов инженерной, транспортной и социальной инфраструктур.
</t>
  </si>
  <si>
    <t>Мероприятие 2.1.3</t>
  </si>
  <si>
    <t xml:space="preserve">Предоставление субсидий из областного бюджета бюджету городского округа город Воронеж на актуализацию правил землепользования и застройки, в том числе на координирование территориальных зон
</t>
  </si>
  <si>
    <t>Содействие администрации городского округа город Воронеж в приведении утвержденных правил землепользования и застройки городского округа в соответствие действующему законодательству, в том числе координированию территориальных зон для направления таких сведений в ЕГРН.</t>
  </si>
  <si>
    <t>Основное мероприятие 2.2</t>
  </si>
  <si>
    <t xml:space="preserve">Регулирование вопросов административно-территориального устройства
</t>
  </si>
  <si>
    <t xml:space="preserve">Установление границ Воронежской области в соответствии с требованиями действующего законодательства. Перенаименование населенных пунктов.
</t>
  </si>
  <si>
    <t>Мероприятие 2.2.1</t>
  </si>
  <si>
    <t xml:space="preserve">Подготовка карт (планов) в отношении границы Воронежской области и смежных субъектов Российской Федерации 
</t>
  </si>
  <si>
    <t xml:space="preserve">Установление границ Воронежской области в соответствии с требованиями действующего законодательства. </t>
  </si>
  <si>
    <t>813 04 12 05 2 02 78460 500</t>
  </si>
  <si>
    <t>Мероприятие 2.2.2</t>
  </si>
  <si>
    <t xml:space="preserve">Переименование населенных пунктов
</t>
  </si>
  <si>
    <t>Основное мероприятие 2.3</t>
  </si>
  <si>
    <t xml:space="preserve">Создание условий для повышения качества архитектурной деятельности на территории Воронежской области
</t>
  </si>
  <si>
    <t>Мероприятие 2.3.1</t>
  </si>
  <si>
    <t>Организация и проведение конгрессно-выставочных событий, архитектурных конкурсов и иных мероприятий в сфере архитектуры и градостроительства</t>
  </si>
  <si>
    <t>Мероприятие 2.3.2</t>
  </si>
  <si>
    <t>Сопровождение реализации социально-значимых объектов регионального значения</t>
  </si>
  <si>
    <t>ПОДПРОГРАММА 3</t>
  </si>
  <si>
    <t xml:space="preserve">Развитие промышленности строительных материалов и индустриального домостроения в Воронежской области
</t>
  </si>
  <si>
    <t>Основное мероприятие 3.1</t>
  </si>
  <si>
    <t xml:space="preserve">Комплексная оценка состояния строительной индустрии и промышленности строительных материалов в Воронежской области
</t>
  </si>
  <si>
    <t>Мониторинг достижения показателя</t>
  </si>
  <si>
    <t>Основное мероприятие 3.2</t>
  </si>
  <si>
    <t xml:space="preserve">Стимулирование развития промышленности строительных материалов и индустриального домостроения
</t>
  </si>
  <si>
    <t>Мероприятие 3.2.1</t>
  </si>
  <si>
    <t>Субсидирование процентной ставки по кредитам, привлекаемым для реализации инвестиционных проектов по модернизации существующих и созданию новых производственных мощностей строительной индустрии</t>
  </si>
  <si>
    <t>Основное мероприятие 3.3</t>
  </si>
  <si>
    <t xml:space="preserve">Содействие применению инновационных строительных материалов, изделий и конструкций, ресурсоэффективных технологий и эффективному использованию минерально-сырьевой базы
</t>
  </si>
  <si>
    <t>Мероприятие 3.3.1</t>
  </si>
  <si>
    <t xml:space="preserve">Оценка имеющихся запасов и объемов образования техногенных и твердых бытовых отходов Воронежской области, пригодных для производства строительных материалов, изделий и конструкций
</t>
  </si>
  <si>
    <t>Основное мероприятие 3.4</t>
  </si>
  <si>
    <t xml:space="preserve">Государственная поддержка отдельных отраслей промышленности и топливно-энергетического комплекса (субсидии юридическим лицам)
</t>
  </si>
  <si>
    <t>Основное мероприятие 3.5</t>
  </si>
  <si>
    <t>Региональный проект "Экспорт услуг"</t>
  </si>
  <si>
    <t>ПОДПРОГРАММА 4</t>
  </si>
  <si>
    <t xml:space="preserve">Обеспечение реализации государственной программы
</t>
  </si>
  <si>
    <t>820 01 13 05 4 01 72010 100</t>
  </si>
  <si>
    <t>820 01 13 05 4 01 72010 200</t>
  </si>
  <si>
    <t>820 01 13 05 4 01 72010 800</t>
  </si>
  <si>
    <t>820 04 12 05 4 02 78100 500</t>
  </si>
  <si>
    <t>813 01 13 05 4 01 72010 100</t>
  </si>
  <si>
    <t>813 01 13 05 4 01 72010 200</t>
  </si>
  <si>
    <t>813 01 13 05 4 01 72010 800</t>
  </si>
  <si>
    <t>813 04 12 05 4 03 00590 600</t>
  </si>
  <si>
    <t>849 01 13 05 4 01 72010 100</t>
  </si>
  <si>
    <t>849 01 13 05 4 01 72010 200</t>
  </si>
  <si>
    <t>849 01 13 05 4 01 72010 800</t>
  </si>
  <si>
    <t>801 01 13 05 4 01 72010 100</t>
  </si>
  <si>
    <t>801 01 13 05 4 01 72010 200</t>
  </si>
  <si>
    <t>801 01 13 05 4 01 72010 800</t>
  </si>
  <si>
    <t>801 04 12 05 4 03 00590 600</t>
  </si>
  <si>
    <t>801 04 12 05 4 03 00590 100</t>
  </si>
  <si>
    <t>801 04 12 05 4 03 00590 200</t>
  </si>
  <si>
    <t>801 04 12 05 4 03 00590 800</t>
  </si>
  <si>
    <t>Основное мероприятие 4.1</t>
  </si>
  <si>
    <t xml:space="preserve"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
</t>
  </si>
  <si>
    <t xml:space="preserve">Обеспечение деятельности аппаратов исполнительных органов власти Воронежской области - соисполнителей подпрограммы.      
</t>
  </si>
  <si>
    <t>Мероприятие 4.1.1</t>
  </si>
  <si>
    <t>Финансовое обеспечение деятельности департамента строительной политики Воронежской области</t>
  </si>
  <si>
    <t>Обеспечение деятельности аппарата департамента строительной полиики Воронежской области</t>
  </si>
  <si>
    <t>Мероприятие 4.1.2</t>
  </si>
  <si>
    <t>Финансовое обеспечение деятельности департамента архитектуры и градостроительства Воронежской области</t>
  </si>
  <si>
    <t>Обеспечение деятельности аппарата департамента архитектуры и градостроительства Воронежской области</t>
  </si>
  <si>
    <t>Мероприятие 4.1.3</t>
  </si>
  <si>
    <t xml:space="preserve">Финансовое обеспечение деятельности государственной жилищной инспекции Воронежской области
</t>
  </si>
  <si>
    <t>Обеспечение деятельности аппарата государственной жилищной инспекции Воронежской области</t>
  </si>
  <si>
    <t>Мероприятие 4.1.4</t>
  </si>
  <si>
    <t>Финансовое обеспечение деятельности инспекции государственного строительного надзора Воронежской области</t>
  </si>
  <si>
    <t>Обеспечение деятельности аппарата инспекции государственного строительного надзора Воронежской области</t>
  </si>
  <si>
    <t>Основное мероприятие 4.2</t>
  </si>
  <si>
    <t xml:space="preserve"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
</t>
  </si>
  <si>
    <t>Основное мероприятие 4.3</t>
  </si>
  <si>
    <t xml:space="preserve">Финансовое обеспечение деятельности подведомственных учреждений
</t>
  </si>
  <si>
    <t>Обеспечение деятельности подведомственных бюжетных учреждений</t>
  </si>
  <si>
    <t>государственная жилищная инспекция Воронежской области</t>
  </si>
  <si>
    <t>Мероприятие 4.3.1</t>
  </si>
  <si>
    <t>Содержание бюджетного учреждения Воронежской области «Нормативно-проектный центр»</t>
  </si>
  <si>
    <t xml:space="preserve">Обеспечение деятельности БУ ВО «Нормативно-проектный центр»                   
</t>
  </si>
  <si>
    <t>Мероприятие 4.3.2</t>
  </si>
  <si>
    <t>Содержание государственного бюджетного учреждения Воронежской области «Региональный центр поддержки и развития государственного жилищного надзора</t>
  </si>
  <si>
    <t xml:space="preserve">Обеспечение деятельности ГБУ ВО «Региональный центр поддержки и развития государственного жилищного надзора»  </t>
  </si>
  <si>
    <t>План реализации государственной программы Воронежской области 
"Обеспечение доступным и комфортным жильем населения Воронежской области" в разрезе  исполнительных органов государственной власти Воронежской области 
на 2021 год</t>
  </si>
  <si>
    <t>Приложение № 2
УТВЕРЖДЕНО
Приказом департамента строительной 
политики Воронежской области 
от 17.03.2016 № 61-02-03/33</t>
  </si>
  <si>
    <t>Наименование статей расходов</t>
  </si>
  <si>
    <t>Всего, в том числе:</t>
  </si>
  <si>
    <t>Государственные капитальные вложения, всего</t>
  </si>
  <si>
    <t>из них:</t>
  </si>
  <si>
    <t>Государственные капитальные вложения (объекты капитального строительства и недвижимое имущество), из них:</t>
  </si>
  <si>
    <t xml:space="preserve"> бюджетные инвестиции на финансирование объектов областной собственности</t>
  </si>
  <si>
    <t xml:space="preserve"> бюджетные инвестиции на приобретение недвижимого имущества в областную собственность</t>
  </si>
  <si>
    <t>субсидии БУ, АУ, ГУПам на финансирование объектов областной собственности</t>
  </si>
  <si>
    <t>субсидии БУ, АУ, ГУПам на приобретение недвижимого имущества в областную собственность</t>
  </si>
  <si>
    <t>субсидии местным бюджетам на софинансирование объектов муниципальной собственности</t>
  </si>
  <si>
    <t>субсидии местным бюджетам на приобретение недвижимого имущества в муниципальную собственность</t>
  </si>
  <si>
    <t>Государственные капитальные вложения (за исключением объектов капитального строительства и объектов недвижимого имущества)</t>
  </si>
  <si>
    <t>НИОКР</t>
  </si>
  <si>
    <t>ПРОЧИЕ  расходы</t>
  </si>
  <si>
    <t xml:space="preserve">ПОДПРОГРАММА 1 </t>
  </si>
  <si>
    <t>Основное мероприятие 1.1</t>
  </si>
  <si>
    <t xml:space="preserve">ПРОЧИЕ  расходы </t>
  </si>
  <si>
    <t>Основное мероприятие 1.2</t>
  </si>
  <si>
    <t>Основное мероприятие 1.3</t>
  </si>
  <si>
    <t>Мероприятие 1.3.1</t>
  </si>
  <si>
    <t xml:space="preserve">Мероприятия по комплексному развитию коммунальной инфраструктуры в целях жилищного строительства
</t>
  </si>
  <si>
    <t>Мероприятие 1.3.2</t>
  </si>
  <si>
    <t xml:space="preserve">Мероприятия по развитию социальной инфраструктуры для строительства жилья экономического класса
</t>
  </si>
  <si>
    <t>Мероприятие 1.3.3</t>
  </si>
  <si>
    <t xml:space="preserve">Мероприятия по стимулированию частной инициативы граждан в жилищном строительстве и формированию условий для создания жилищных некоммерческих объединений граждан, включая жилищно-строительные кооперативы
</t>
  </si>
  <si>
    <t>Мероприятие 1.3.4</t>
  </si>
  <si>
    <t xml:space="preserve">Мероприятия по реализации проектов комплексного освоения территорий в целях жилищного строительства
</t>
  </si>
  <si>
    <t>Мероприятие 1.3.5</t>
  </si>
  <si>
    <t xml:space="preserve">Мероприятия по обеспечению жильем семей, имеющих право воспользоваться средствами материнского (семейного) капитала для улучшения жилищных условий
</t>
  </si>
  <si>
    <t>Мероприятие 1.4.1.1</t>
  </si>
  <si>
    <t>Газопровод низкого давления к жилым домам №45-66 по ул. Комсомольская, по ул. Дзержинского, по ул. Лесная, №32-33 по ул. Мира, №50-61 по ул. Советская, №59-62 по ул. Красноармейская в с. Липовка Бобровского района Воронежской области</t>
  </si>
  <si>
    <t>Мероприятие 1.4.1.2</t>
  </si>
  <si>
    <t xml:space="preserve">Газораспределительные сети с. Большая Приваловка Верхнехавского муниципального района Воронежской области </t>
  </si>
  <si>
    <t>Мероприятие 1.4.1.3</t>
  </si>
  <si>
    <t xml:space="preserve">Газораспределительные сети с. Верхняя Байгора Верхнехавского муниципального района Воронежской области </t>
  </si>
  <si>
    <t>Мероприятие 1.4.1.4</t>
  </si>
  <si>
    <t xml:space="preserve">Газораспределительные сети с. Нижняя Байгора Верхнехавского муниципального района Воронежской области </t>
  </si>
  <si>
    <t>Мероприятие 1.4.1.5</t>
  </si>
  <si>
    <t>Межпоселковый газопровод высокого давления до п. Теллермановский, газопровод низкого давления в п. Теллермановский Грибановского муниципального района Воронежской области</t>
  </si>
  <si>
    <t>Мероприятие 1.4.1.6</t>
  </si>
  <si>
    <t xml:space="preserve">Газораспределительные сети микрорайона "Пчелка" (2-я очередь строительства) и микрорайона "Раздолье" села Новая Усмань Новоусманского муниципального района Воронежской области </t>
  </si>
  <si>
    <t>Мероприятие 1.4.1.7</t>
  </si>
  <si>
    <t>Межпоселковый газопровод от п. Долиновский до п. Соколовский, п. Желтые Пруды, Карачановский. Газораспределительные  сети п. Соколовский, п. Желтые Пруды, п. Карачановский Коленовского сельского поселения Новохоперского муниципального района Воронежской области</t>
  </si>
  <si>
    <t>Мероприятие 1.4.1.8</t>
  </si>
  <si>
    <t xml:space="preserve">Газораспределительные сети по ул. Луговая, ул. Центральная п. Михайловский Новохоперского муниципального района Воронежской области </t>
  </si>
  <si>
    <t>Мероприятие 1.4.1.9</t>
  </si>
  <si>
    <t xml:space="preserve">Газораспределительные сети по улицам Центральная, Победы, Речная, Первомайская с. Алферовка Новохоперского муниципального района Воронежской области </t>
  </si>
  <si>
    <t>Мероприятие 1.4.1.10</t>
  </si>
  <si>
    <t>Межпоселковый газопровод к п. Труд, газораспределительные сети п. Труд Острогожского муниципального района Воронежской области</t>
  </si>
  <si>
    <t>Мероприятие 1.4.1.11</t>
  </si>
  <si>
    <t>Газовые распределительные сети с. Софьинка Панинского муниципального района Воронежской области</t>
  </si>
  <si>
    <t>Мероприятие 1.4.1.12</t>
  </si>
  <si>
    <t>Газовые распределительные сети с. Мировка Панинского муниципального района Воронежской области</t>
  </si>
  <si>
    <t>Мероприятие 1.4.1.13</t>
  </si>
  <si>
    <t>Газовые распределительные сети п. Росташевка Панинского муниципального района Воронежской области</t>
  </si>
  <si>
    <t>Мероприятие 1.4.1.14</t>
  </si>
  <si>
    <t xml:space="preserve">Газораспределительная сеть с. Белогорье Подгоренского муниципального района Воронежской области (ул. Октябрьская, ул. Ворошилова, ул. Победы, ул. Ленина, ул. Пролетарская, ул. Калашникова, ул. Сакко и Ванцетти, ул. К. Маркса, ул. Крупская, ул. Белова) </t>
  </si>
  <si>
    <t>Мероприятие 1.4.1.15</t>
  </si>
  <si>
    <t>Газораспределительные сети х. Окраюшкин Подгоренского муниципального района Воронежской области</t>
  </si>
  <si>
    <t>Мероприятие 1.4.1.16</t>
  </si>
  <si>
    <t>Межпоселковый газопровод от с. Сергеевка до х. Погореловка, х. Должик. Газораспределительные сети х. Погореловка, х. Должик Сергеевского сельского поселения Подгоренского муниципального района Воронежской области</t>
  </si>
  <si>
    <t>Мероприятие 1.4.1.17</t>
  </si>
  <si>
    <t>Межпоселковый газопровод высокого давления к х. Кувшин, газораспределительные сети х. Кувшин Подгоренского муниципального района Воронежской области</t>
  </si>
  <si>
    <t>Мероприятие 1.4.1.18</t>
  </si>
  <si>
    <t>Газопровод среднего и низкого давления х. Покровка Подгоренского муниципального района Воронежской области</t>
  </si>
  <si>
    <t>Мероприятие 1.4.1.19</t>
  </si>
  <si>
    <t>Газораспределительные сети в с. Приволье Семилукского муниципального района Воронежской области</t>
  </si>
  <si>
    <t>Мероприятие 1.4.1.20</t>
  </si>
  <si>
    <t>Межпоселковый газопровод высокого давления к п. Осинки, разводящие газовые сети п. Осинки Таловского муниципального района Воронежской области</t>
  </si>
  <si>
    <t>Мероприятие 1.4.1.21</t>
  </si>
  <si>
    <t xml:space="preserve">Межпоселковый газопровод высокого давления и разводящие сетей п. Манидинский Таловского муниципального района Воронежской области </t>
  </si>
  <si>
    <t>Мероприятие 1.4.1.22</t>
  </si>
  <si>
    <t xml:space="preserve">Газопровод среднего и низкого давления по ул. Центральная, ул. Дорожная, ул. Ленина в п. Участок №4 Таловского муниципального района Воронежской области </t>
  </si>
  <si>
    <t>Мероприятие 1.4.1.23</t>
  </si>
  <si>
    <t xml:space="preserve">Газопровод среднего и низкого давления по ул. Садовая в п. Участок №26 Таловского муниципального района Воронежской области </t>
  </si>
  <si>
    <t>Мероприятие 1.4.1.24</t>
  </si>
  <si>
    <t xml:space="preserve">Межпоселковый газопровод высокого давления и разводящих сетей п. Новый Мир Таловского муниципального района Воронежской области </t>
  </si>
  <si>
    <t>Мероприятие 1.4.1.25</t>
  </si>
  <si>
    <t xml:space="preserve">Газопровод высокого и низкого давления по ул. Свободы, ул. Революции, ул. 8 Марта в п. Участок №28 Таловского муниципального района Воронежской области </t>
  </si>
  <si>
    <t>Мероприятие 1.4.1.26</t>
  </si>
  <si>
    <t xml:space="preserve">Межпоселковый газопровод высокого давления и разводящие сетей п. Комсомольский Таловского муниципального района Воронежской области </t>
  </si>
  <si>
    <t>Мероприятие 1.4.1.27</t>
  </si>
  <si>
    <t>Межпоселковый газопровод от с. Тамбовка до д. Семигоровка. Газораспределительные сети д. Семигоровка Тамбовского сельского поселения Терновского муниципального района Воронежской области</t>
  </si>
  <si>
    <t>Мероприятие 1.4.1.28</t>
  </si>
  <si>
    <t xml:space="preserve">Газораспределительные сети в с.Еманча 1-я Хохольского муниципального района Воронежской области </t>
  </si>
  <si>
    <t xml:space="preserve">Строительство и реконструкция котельных, находящихся в государственной и муниципальной собственности, с переводом на газ
</t>
  </si>
  <si>
    <t>Мероприятие 1.4.2.1</t>
  </si>
  <si>
    <t>Строительство (установка) блочно-модульной котельной КУ ВО ОЦСПСД "Буревесник" по ул. Дубовая,32а, г.Воронеж</t>
  </si>
  <si>
    <t>Мероприятие 1.4.2.2</t>
  </si>
  <si>
    <t>Газовая котельная № 3.1. по ул. Советская, 34 а в п.г.т. Анна Аннинского муниципального района Воронежской области</t>
  </si>
  <si>
    <t>Мероприятие 1.4.2.3</t>
  </si>
  <si>
    <t>БМК СТМ МКВУ-1Г котельная для теплоснабжения МКОУ "Масловская СОШ" по ул. Воронежская, 25, пос. совхоза "Воронежский" Новоусманского муниципального района Воронежской области</t>
  </si>
  <si>
    <t xml:space="preserve">Изготовление технических планов и кадастровых паспортов на линейные объекты областного уровня собственности
</t>
  </si>
  <si>
    <t xml:space="preserve">Обеспечение жильем отдельных категорий граждан, установленных Федеральным законом от 12.01.1995 № 5-ФЗ "О ветеранах", в соответствии с Указом Президента Российской Федерации от 07.05.2008 № 714 "Об обеспечении жильем ветеранов Великой Отечественной войны 1941 - 1945 годов
</t>
  </si>
  <si>
    <t xml:space="preserve">Формирование рынка доступного арендного жилья
</t>
  </si>
  <si>
    <t>Обеспечение жильем граждан, уволенных с военной службы (службы), и приравненных к ним лиц</t>
  </si>
  <si>
    <t xml:space="preserve">ПОДПРОГРАММА 2 </t>
  </si>
  <si>
    <t xml:space="preserve">Предоставление субсидий из областного бюджета бюджетам муниципальных образований на актуализацию документов территориального планирования
</t>
  </si>
  <si>
    <t>Предоставление субсидий из областного бюджета бюджету городского округа город Воронеж на актуализацию правил землепользования и застройки, в т.ч. на координирование территориальных зон</t>
  </si>
  <si>
    <t>Переименование населенных пунктов</t>
  </si>
  <si>
    <t>Мероприятие 2.2.3</t>
  </si>
  <si>
    <t xml:space="preserve">Подготовка карт (планов) в отношении границы Воронежской области и смежных субъектов Российской Федерации
</t>
  </si>
  <si>
    <t xml:space="preserve">ПОДПРОГРАММА 3 </t>
  </si>
  <si>
    <t>Мероприятие 3.1.1</t>
  </si>
  <si>
    <t xml:space="preserve">Комплексная оценка текущего состояния отрасли, составление реального баланса потребности и производства строительных материалов Воронежской области, разработка Концепции развития промышленности строительных материалов и индустриального домостроения Воронежской области на период до 2021 года
</t>
  </si>
  <si>
    <t>Мероприятие 3.1.2</t>
  </si>
  <si>
    <t xml:space="preserve">Актуализация баланса потребности и производства строительных материалов в Воронежской области и Концепции развития промышленности строительных материалов и индустриального домостроения Воронежской области на период до 2021 года
</t>
  </si>
  <si>
    <t xml:space="preserve">Региональный проект "Экспорт услуг"
</t>
  </si>
  <si>
    <t xml:space="preserve">ПОДПРОГРАММА 4 </t>
  </si>
  <si>
    <t xml:space="preserve">Финансовое обеспечение деятельности инспекции государственного строительного надзора Воронежской области
</t>
  </si>
  <si>
    <t>Содержание бюджетного учреждения Воронежской области "Нормативно-проектный центр"</t>
  </si>
  <si>
    <t>Содержание государственного бюджетного учреждения Воронежской области "Региональный центр поддержки и развития государственного жилищного надзора"</t>
  </si>
  <si>
    <t>Ответственные за исполнение</t>
  </si>
  <si>
    <t>Исполнительный орган государственной власти Воронежской области, иной главный распорядитель средств областного бюджета</t>
  </si>
  <si>
    <t xml:space="preserve">Должность, Ф.И.О. </t>
  </si>
  <si>
    <t>Руководитель департамента   С.Ю. Потапов</t>
  </si>
  <si>
    <t xml:space="preserve">Заместитель руководителя   А.М. Кулешов                                                                          Начальник отдела Ю.М. Турусов    
Заместитель начальника отдела  И.П.Чихачева 
Заместитель начальника отдела Д.А.Чичканов 
Заместитель начальника отдела  Н.В.Шилкова </t>
  </si>
  <si>
    <t xml:space="preserve">Начальник отдела  А.В.Гура </t>
  </si>
  <si>
    <t xml:space="preserve">Начальник отдела  Ю.В.Усенков </t>
  </si>
  <si>
    <t xml:space="preserve">Заместитель начальника  отдела  Е.П.Положенцева </t>
  </si>
  <si>
    <t>Заместитель начальника отдела  И.П.Чихачева 
Советник отдела  А.Ю. Загородних</t>
  </si>
  <si>
    <t xml:space="preserve">Начальник отдела  Ю.М.  Турусов  
Заместитель начальника отдела  Д.А. Чичканов
Советник отдела С.Г.Бабий 
Советник отдела Д.С. Логинов </t>
  </si>
  <si>
    <t>Стимулирование развития жилищного строительства в Воронежской области</t>
  </si>
  <si>
    <t xml:space="preserve">Начальник отдела Ю.М. Турусов                                                                                                           Советник отдела Е.А. Мушарапова
Советник отдела Д.С. Логинов </t>
  </si>
  <si>
    <t xml:space="preserve">Начальник отдела Ю.М. Турусов 
Советник отдела Д.С. Логинов </t>
  </si>
  <si>
    <t xml:space="preserve">Заместитель начальника отдела Д.А. Чичканов 
</t>
  </si>
  <si>
    <t>Начальник отдела  Ю.В. Усенков</t>
  </si>
  <si>
    <t xml:space="preserve">Заместитель начальника отдела Д.А. Чичканов 
Ведущий советник А.В. Зубащенко
</t>
  </si>
  <si>
    <t xml:space="preserve">Заместитель начальника отдела Д.А. Чичканов 
</t>
  </si>
  <si>
    <t xml:space="preserve">Начальник отдела А.В. Гура </t>
  </si>
  <si>
    <t xml:space="preserve">Заместитель начальника  отдела Е.П.Положенцева </t>
  </si>
  <si>
    <t>Заместитель начальника  отдела Е.П.Положенцева</t>
  </si>
  <si>
    <t>Обеспечение жильем отдельных категорий граждан, установленных Федеральными законами от 12.01.1995 № 5-ФЗ "О ветеранах" и от 24.11.1995 № 181-ФЗ "О социальной защите инвалидов в Российской Федерации"</t>
  </si>
  <si>
    <t xml:space="preserve">Заместитель начальника отдела  И.П.Чихачева
Советник отдела Т.В. Попова </t>
  </si>
  <si>
    <t xml:space="preserve">Мониторинг хода строительства многоквартирных домов и объектов капитального строительства на территории Воронежской области
</t>
  </si>
  <si>
    <t>Заместитель руководителя А.М. Кулешов</t>
  </si>
  <si>
    <t>Начальник отдела Ю.М. Турусов                                                                                                           Советник отдела Е.А. Мушарапова</t>
  </si>
  <si>
    <t>Руководитель департамента  А.А. Еренков</t>
  </si>
  <si>
    <t xml:space="preserve">Руководитель департамента А.А. Еренков,            
Заместитель руководителя - начальник отдела С.М. Беляева           </t>
  </si>
  <si>
    <t xml:space="preserve">Заместитель руководителя - начальник отдела С.М. Беляева           </t>
  </si>
  <si>
    <t xml:space="preserve">Заместитель руководителя - начальник отдела С.М. Беляева  </t>
  </si>
  <si>
    <t xml:space="preserve">Подготовка карт (планов) в отношении границы Воронежской области и смежных субъектов Российской Федерации </t>
  </si>
  <si>
    <t xml:space="preserve">Заместитель руководителя - начальник отдела - С.М. Беляева  </t>
  </si>
  <si>
    <t>Руководитель департамента А.А. Еренков,                                                                       Заместитель руководителя - начальник отдела С.А. Степанцова</t>
  </si>
  <si>
    <t>Заместитель руководителя - начальник отдела С.А. Степанцова</t>
  </si>
  <si>
    <t>Сопровождение реализации особо значимых объектов регионального значения</t>
  </si>
  <si>
    <t>Заместитель начальника отдела  Н.В. Шилкова                                                                                                                                     Советник отдела  Д.С. Логинов</t>
  </si>
  <si>
    <t>Заместитель начальника отдела рзвития архитектурной деятельности С.А. Степанцова</t>
  </si>
  <si>
    <t>Стимулирование развития промышленности строительных материалов и индустриального домостроения</t>
  </si>
  <si>
    <t xml:space="preserve">Советник отдела  Д.С. Логинов
</t>
  </si>
  <si>
    <t xml:space="preserve">Субсидирование процентной ставки по кредитам, привлекаемым для реализации инвестиционных проектов по модернизации существующих и созданию новых производственных мощностей строительной индустрии
</t>
  </si>
  <si>
    <t>Советник отдела  - Д.С. Логинов
Ведущий консультант отдела - И.В. Шепель</t>
  </si>
  <si>
    <t xml:space="preserve">Начальник отдела - главный бухгалтер  Л.В.Колесникова </t>
  </si>
  <si>
    <t>Руководитель департамента  А.А. Еренков                                                                                                Начальник отдела С.С. Бондырева</t>
  </si>
  <si>
    <t>Советник – главный бухгалтер И.В. Сотникова</t>
  </si>
  <si>
    <t xml:space="preserve">Начальник отдела – главный бухгалтер И.В. Белобородова
</t>
  </si>
  <si>
    <t>Мероприятие 4.1.1.</t>
  </si>
  <si>
    <t xml:space="preserve">Финансовое обеспечение деятельности департамента строительной политики Воронежской области
</t>
  </si>
  <si>
    <t>Мероприятие 4.1.2.</t>
  </si>
  <si>
    <t xml:space="preserve">Финансовое обеспечение деятельности департамента архитектуры и градостроительства Воронежской области
</t>
  </si>
  <si>
    <t xml:space="preserve">Начальник отдела С.С. Бондырева   </t>
  </si>
  <si>
    <t>Мероприятие 4.1.3.</t>
  </si>
  <si>
    <t xml:space="preserve">Начальник отдела – главный бухгалтер И.В. Белобородова     </t>
  </si>
  <si>
    <t>Мероприятие 4.1.4.</t>
  </si>
  <si>
    <t xml:space="preserve">Советник – главный бухгалтер И.В. Сотникова        </t>
  </si>
  <si>
    <t xml:space="preserve">Начальник отдела - главный бухгалтер Л.В.Колесникова </t>
  </si>
  <si>
    <t xml:space="preserve">Заместитель руководителя - начальник отдела С.М. Беляева                                         Начальник отдела С.С. Бондырева   </t>
  </si>
  <si>
    <t xml:space="preserve">Начальник отдела – главный бухгалтер И.В. Белобородова    </t>
  </si>
  <si>
    <t xml:space="preserve">Заместитель руководителя - начальник отдела С.М. Беляева                                         Начальник отдела - С.С. Бондырева   </t>
  </si>
  <si>
    <t>Наименование подпрограммы, основного мероприятия, контрольного события</t>
  </si>
  <si>
    <t>Исполнитель</t>
  </si>
  <si>
    <t>Наступление контрольного события</t>
  </si>
  <si>
    <t>ОСНОВНОЕ МЕРОПРИЯТИЕ 1.1</t>
  </si>
  <si>
    <t>Обеспечение жильем молодых семей</t>
  </si>
  <si>
    <t>Контрольное событие 1.1.1</t>
  </si>
  <si>
    <t>Заключено соглашение с Минстроем России о предоставлении субсидий на реализацию мероприятия по обеспечению жильем молодых семей</t>
  </si>
  <si>
    <t>Контрольное событие 1.1.2</t>
  </si>
  <si>
    <t>Выданы свидетельства о праве на получение социальной выплаты на приобретение (строительство) жилого помещения</t>
  </si>
  <si>
    <t>Контрольное событие 1.1.3</t>
  </si>
  <si>
    <t>Реализованы свидетельств о праве на получение социальной выплаты на приобретение (строительство) жилого помещения</t>
  </si>
  <si>
    <t>ОСНОВНОЕ МЕРОПРИЯТИЕ 1.2</t>
  </si>
  <si>
    <t>Создание инфраструктуры на земельных участках, предназначенных для предоставления семьям, имеющим трех и более детей</t>
  </si>
  <si>
    <t>Контрольное событие 1.2.1</t>
  </si>
  <si>
    <t>Контрольное событие 1.2.2</t>
  </si>
  <si>
    <t>ОСНОВНОЕ МЕРОПРИЯТИЕ 1.4</t>
  </si>
  <si>
    <t>Газификация Воронежской области</t>
  </si>
  <si>
    <t>Контрольное событие 1.4.1</t>
  </si>
  <si>
    <t>Контрольное событие 1.4.2</t>
  </si>
  <si>
    <t>Контрольное событие 1.4.3</t>
  </si>
  <si>
    <t>Контрольное событие 1.4.4</t>
  </si>
  <si>
    <t>Контрольное событие 1.4.5</t>
  </si>
  <si>
    <t>ОСНОВНОЕ МЕРОПРИЯТИЕ 1.5</t>
  </si>
  <si>
    <t>Оказание государственной (областной) поддержки гражданам в сфере жилищного ипотечного кредитования</t>
  </si>
  <si>
    <t>Контрольное событие 1.5.1</t>
  </si>
  <si>
    <t>Сформирован список семей-участниов на выплату, передан в департамент финансов Воронежской области</t>
  </si>
  <si>
    <t>Контрольное событие 1.5.2</t>
  </si>
  <si>
    <t>Обеспечены выплатой 39 семей участников</t>
  </si>
  <si>
    <t>Контрольное событие 1.5.3</t>
  </si>
  <si>
    <t>ОСНОВНОЕ МЕРОПРИЯТИЕ 1.7</t>
  </si>
  <si>
    <t>Обеспечение жильем отдельных категорий граждан, установленных федеральным законодательством</t>
  </si>
  <si>
    <t>Контрольное событие 1.7.1</t>
  </si>
  <si>
    <t xml:space="preserve">Сформированы списки граждан, принятых на учет нуждающихся в улучшении жилищных условий, имеющих право на получение мер социальной поддержки по обеспечению жильем </t>
  </si>
  <si>
    <t>ОСНОВНОЕ МЕРОПРИЯТИЕ 1.9</t>
  </si>
  <si>
    <t xml:space="preserve">Выдача свидетельств о предоставлении безвозмездных субсидий на приобретение жилых помещений </t>
  </si>
  <si>
    <t xml:space="preserve">дата </t>
  </si>
  <si>
    <t>ОСНОВНОЕ МЕРОПРИЯТИЕ 1.10</t>
  </si>
  <si>
    <t xml:space="preserve">Реализация свидетельств о предоставлении безвозмездных субсидий на приобретение жилых помещений </t>
  </si>
  <si>
    <t>Контрольное событие 2.1.1</t>
  </si>
  <si>
    <t>Контрольное событие 1.7.2</t>
  </si>
  <si>
    <t>Контрольное событие 1.7.3</t>
  </si>
  <si>
    <t>ОСНОВНОЕ МЕРОПРИЯТИЕ 1.11</t>
  </si>
  <si>
    <t>Контрольное событие 1.11.1</t>
  </si>
  <si>
    <t>Мониторинг программных продуктов на  профильном IT-рынке, возможных к внедрению для реализации целей мероприятия</t>
  </si>
  <si>
    <t>ОСНОВНОЕ МЕРОПРИЯТИЕ 1.12</t>
  </si>
  <si>
    <t>Контрольное событие 1.12.1</t>
  </si>
  <si>
    <t>Развитие градостроительной деятельности</t>
  </si>
  <si>
    <t>ОСНОВНОЕ МЕРОПРИЯТИЕ 2.1</t>
  </si>
  <si>
    <t>Заключены соглашения о предоставлении субсидий из областного бюджета бюджетам муниципальных образований Воронежской области</t>
  </si>
  <si>
    <t>Контрольное событие 2.1.2</t>
  </si>
  <si>
    <t>Предоставлены субсидии из областного бюджета из областного бюджета бюджетам муниципальных образований Воронежской области</t>
  </si>
  <si>
    <t>ОСНОВНОЕ МЕРОПРИЯТИЕ 2.3</t>
  </si>
  <si>
    <t>Создание условий для повышения качества архитектурной деятельности на территории Воронежской области</t>
  </si>
  <si>
    <t>Контрольное событие 2.2.1</t>
  </si>
  <si>
    <t>Развитие промышленности строительных материалов и индустриального домостроения в Воронежской области</t>
  </si>
  <si>
    <t>ОСНОВНОЕ МЕРОПРИЯТИЕ 3.1</t>
  </si>
  <si>
    <t>Комплексная оценка состояния строительной индустрии и промышленности строительных материалов в Воронежской области</t>
  </si>
  <si>
    <t>Контрольное событие 3.1.1</t>
  </si>
  <si>
    <t>ОСНОВНОЕ МЕРОПРИЯТИЕ 3.2</t>
  </si>
  <si>
    <t>Контрольное событие 3.2.1</t>
  </si>
  <si>
    <t>Формирование рынка доступного арендного жилья</t>
  </si>
  <si>
    <t>ОСНОВНОЕ МЕРОПРИЯТИЕ 3.3</t>
  </si>
  <si>
    <t>Содействие применению инновационных строительных материалов, изделий и конструкций, ресурсоэффективных технологий и эффективному использованию минерально-сырьевой базы</t>
  </si>
  <si>
    <t>Контрольное событие 3.3.1</t>
  </si>
  <si>
    <t>ОСНОВНОЕ МЕРОПРИЯТИЕ 3.4</t>
  </si>
  <si>
    <t>Государственная поддержка отдельных отраслей промышленности и топливно-энергетического комплекса (субсидии юридическим лицам)</t>
  </si>
  <si>
    <t>Контрольное событие 3.4.1</t>
  </si>
  <si>
    <t>ОСНОВНОЕ МЕРОПРИЯТИЕ 3.5</t>
  </si>
  <si>
    <t>Контрольное событие 3.5.1</t>
  </si>
  <si>
    <t>Обеспечение реализации государственной программы</t>
  </si>
  <si>
    <t>ОСНОВНОЕ МЕРОПРИЯТИЕ 4.1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</si>
  <si>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</si>
  <si>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Контрольное событие 4.1.1</t>
  </si>
  <si>
    <t>Ежемесячно до 15 числа</t>
  </si>
  <si>
    <t xml:space="preserve">Осуществлен мониторинг и контроль за темпами ввода жилья на территории Воронежской области с целью корректного формирования оперативной и статистической информации, в том числе в Минстрой России  </t>
  </si>
  <si>
    <t>Контрольное событие 4.1.2</t>
  </si>
  <si>
    <t>Контрольное событие 4.1.3</t>
  </si>
  <si>
    <t>Контрольное событие 4.1.4</t>
  </si>
  <si>
    <t xml:space="preserve">Государственная жилищная инспекция Воронежской области </t>
  </si>
  <si>
    <t>Предупреждены, выявлены и пресечены нарушения требований, установленных в соответствии с жилищным законодательством, законодательством об энергосбережении и о повышении энергетической эффективности</t>
  </si>
  <si>
    <t>Контрольное событие 4.1.5</t>
  </si>
  <si>
    <t>Предупреждены, выявлены и пресечены  нарушения ограничений изменения размера вносимой гражданами платы за коммунальные услуги</t>
  </si>
  <si>
    <t>Контрольное событие 4.1.6</t>
  </si>
  <si>
    <t>Контрольное событие 4.1.7</t>
  </si>
  <si>
    <t xml:space="preserve">Инспекция государственного строительного надзора Воронежской области </t>
  </si>
  <si>
    <t xml:space="preserve">Организованы и проведены мероприятия, направленные на профилактику нарушений обязательных требований в соответствии с приказом инспекции государственного строительного надзора Воронежской области от 27.11.2019 № 68-01-10/1521 "Об утверждении программы профилактики нарушений" </t>
  </si>
  <si>
    <t>Контрольное событие 4.1.8</t>
  </si>
  <si>
    <t>ОСНОВНОЕ МЕРОПРИЯТИЕ 4.2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</si>
  <si>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</si>
  <si>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ОСНОВНОЕ МЕРОПРИЯТИЕ 4.3</t>
  </si>
  <si>
    <t>Контрольное событие 4.3.1</t>
  </si>
  <si>
    <t>Проведена судебная, претензионная и аналитическая работа от лица  государственной жилищной инспекции Воронежской области</t>
  </si>
  <si>
    <t>Контрольное событие 4.3.2</t>
  </si>
  <si>
    <t>Контрольное событие 4.3.3</t>
  </si>
  <si>
    <t>Контрольное событие 4.3.4</t>
  </si>
  <si>
    <t xml:space="preserve">Подготовлен проект изменений в схему территориального планирования Воронежской области </t>
  </si>
  <si>
    <t>».</t>
  </si>
  <si>
    <t>Заместитель начальника отдела планирования и реализации программ департамента строительной политики Воронежской области</t>
  </si>
  <si>
    <t>И.П. Чихачева</t>
  </si>
  <si>
    <t>Государственные капитальные вложения</t>
  </si>
  <si>
    <t>План реализации государственной программы Воронежской области 
"Обеспечение доступным и комфортным жильем населения Воронежской области"
 по статьям расходов на 2021 год</t>
  </si>
  <si>
    <t>Ответственные за исполнение мероприятий плана реализации государственной программы Воронежской области 
"Обеспечение доступным и комфортным жильем населения Воронежской области" на 2021 год</t>
  </si>
  <si>
    <t>Заключены контракты на строительство и проектирование газораспределительных сетей в 2021 году</t>
  </si>
  <si>
    <t>Заключены контракты на строительство и проектирование котельных в 2021 году</t>
  </si>
  <si>
    <t>Построены и запроектированы объекты газоснабжения в рамках ОАИП</t>
  </si>
  <si>
    <t>Построены и запроектированы котельные в рамках ОАИП</t>
  </si>
  <si>
    <t xml:space="preserve">Подготовлены предложения для формирования перечня планируемых к строительству в 2022 году газовых сетей </t>
  </si>
  <si>
    <t>Подготовлены предложения для формирования перечня планируемых к строительству в 2022 году котельных</t>
  </si>
  <si>
    <t>Контрольное событие 1.4.6</t>
  </si>
  <si>
    <t>Контрольное событие 1.4.7</t>
  </si>
  <si>
    <t>Контрольное событие 1.4.8</t>
  </si>
  <si>
    <t>Подготовлены обоснования реконструкции ГРС Бобров ГРС Ямное</t>
  </si>
  <si>
    <t>31.03.2021, 30.06.2021, 30.09.2021, 31.12.2021</t>
  </si>
  <si>
    <t>Проведен мониторинг показателя за 2020 год</t>
  </si>
  <si>
    <t>30.06.2021,                31.12.2021</t>
  </si>
  <si>
    <t xml:space="preserve">Приложение № 2
УТВЕРЖДЕНО
Приказом департамента строительной 
политики Воронежской области                                    от   №  
</t>
  </si>
  <si>
    <t xml:space="preserve">
«Приложение № 1
УТВЕРЖДЕНО
Приказом департамента строительной 
политики Воронежской области 
от  № </t>
  </si>
  <si>
    <t xml:space="preserve">Выданы свидетельства о предоставлении безвозмездных субсидий на приобретение жилых помещений </t>
  </si>
  <si>
    <t xml:space="preserve">Реализованы свидетельства о предоставлении безвозмездных субсидий на приобретение жилых помещений </t>
  </si>
  <si>
    <t>Обеспечены выплатой 36 семей участников</t>
  </si>
  <si>
    <t xml:space="preserve">31.03.2021, 30.06.2021, 30.09.2021 </t>
  </si>
  <si>
    <t xml:space="preserve">Приложение № 4
УТВЕРЖДЕНО
Приказом департамента строительной 
политики Воронежской области                                                                                                                от  №  </t>
  </si>
  <si>
    <t>План реализации государственной программы Воронежской области "Обеспечение доступным и комфортным жильем населения Воронежской области"  на основе контрольных событий на 2021 год</t>
  </si>
  <si>
    <t>Построены и введены в эксплуатацию 34 объекта социальной сферы в рамках ОАИП</t>
  </si>
  <si>
    <t>Выполнение мероприятий целевой модели "Осуществление контрольно-надзорной деятельности в субъектах Российской Федерации", утвержденной распоряжением Правительства РФ от 31.01.2017 № 147-р</t>
  </si>
  <si>
    <t>Заместитель руководителя А.М. Кулешов                                                                                                               Заместитель начальника отдела  Н.В. Шилкова</t>
  </si>
  <si>
    <t xml:space="preserve">1. Предоставление субсидий с целью софинансирования мероприятий по разработке проектов документов территориального планирования в полном объеме в связи с завершением срока действия документов территориального планирования; по разработке проектов документов территориального планирования в связи с несоответствием сведений о фактическом состоянии территории, ее использовании, об ограничениях ее использования, содержащихся в государственных кадастрах, фондах, реестрах, иных государственных информационных ресурсах; по разработке проектов документов территориального планирования в полном объеме в связи с изменяющимся административно-территориальным делением, подготовленных применительно ко всей территории муниципального образования; подготовка графического описания местоположения границ и перечня координат характерных точек для установления границ населенных пунктов Воронежской области. Рассмотрение заявок от ОМС на получение субсидий для принятия решения о предоставлении субсидий либо об отказе в их предоставлении, подготовка проекта постановления правительства Воронежской области о распределении субсидий, а также заключение с органами местного самоуправления соглашений о предоставлении субсидий, подготовка пакет документов для предоставления в департамент финансов ВО.
Контроль за ходом выполнения работ и проверка качества выполненных работ.                                                                  </t>
  </si>
  <si>
    <t>Проведен архитектурный форум Зодчество VRN 2021</t>
  </si>
  <si>
    <t xml:space="preserve">Приложение № 3
УТВЕРЖДЕНО
Приказом департамента строительной 
политики Воронежской области                                                                                                                от   № </t>
  </si>
  <si>
    <t xml:space="preserve">В 2021 году предусмотрено финансирование из федерального бюджета на обеспечение жильем 88 ветеранов  и инвалидов боевых действий, членов семей погибших (умерших ветеранов и инвалидлов боевых дествий).                        
</t>
  </si>
  <si>
    <t xml:space="preserve">В 2021 году предусмотрено финансирование из федерального бюджета на обеспечение жильем 30 ветеранов Великой Отечественной Войны                     
</t>
  </si>
  <si>
    <t>Разработка в 2021 году обоснований инвестиций для включения в программу развития газоснабжения и газификации Воронежской области на 2021 - 2025 годы мероприятий по реконструкции ГРС Ямное и ГРС Бобров с целью увеличения мощности этих станций.</t>
  </si>
  <si>
    <t xml:space="preserve">Подготовлены проекты изменений в правила землепользования и застройки муниципальных образований в количестве 447 штук, согласно госзаданию БУВО "Нормативно-проектный центр" </t>
  </si>
  <si>
    <t>01.07.2021
31.12.2021</t>
  </si>
  <si>
    <t xml:space="preserve">Проведены плановые проверки органов местного самоуправления в соответствии с приказом департамента архитектуры и градостроительства Воронежской области от 30.10.2019 № 45-01-04/859 "Об утверждении плана проведения проверок деятельности органов местного самоуправления на 2021 год"
</t>
  </si>
  <si>
    <t>Проектирование и начало строительства объекта "Воздушная линия изолированная - 0,4 кВ для электроснабжения жилого микрорайона «Березки» в г. Борисоглебске Воронежской области (включая ПИР)"</t>
  </si>
  <si>
    <t>Завершено проектирование и начат строительством объект "Воздушная линия изолированная - 0,4 кВ для электроснабжения жилого микрорайона «Березки» в г. Борисоглебске Воронежской области (включая ПИР)"</t>
  </si>
  <si>
    <t>Получено положительного заключения госэкспертизы на проектную документацию объекта "Строительство сетей водоснабжения, закольцовка Восточного микрорайона г.Борисоглебска Воронежской области"</t>
  </si>
  <si>
    <t>820 05 05 05 1 F1 Д0210 500</t>
  </si>
  <si>
    <t xml:space="preserve">Реализация в течение 2021 года комплекса мер, направленных на развитие архитектурной деятельности на территории Воронежской области 
</t>
  </si>
  <si>
    <t xml:space="preserve">Организация и проведение конгрессно-выставочных событий, архитектурных конкурсов и иных мероприятий в сфере архитектуры и градостроительства в 2021 году
</t>
  </si>
  <si>
    <t xml:space="preserve">Начальник отдела - главный бухгалтер  Л.В.Колесникова                                                              </t>
  </si>
  <si>
    <t>Контрольное событие 1.9.1</t>
  </si>
  <si>
    <t>Разработана нормативная база реализации ведомственного пилотного проекта "Формирование рынка доступного арендного жилья"</t>
  </si>
  <si>
    <t xml:space="preserve">Первый заместитель руководителя  К.М. Хорошев </t>
  </si>
  <si>
    <t>Предупреждены, выявлены и пресечены нарушения жилищного законодательства, произведено наблюдение за исполнением управляющими компаниями требований жильцов многоквартирных жилых домов, проведено лицензирование деятельности по управлению многоквартирными домами</t>
  </si>
  <si>
    <t>Направлена информация о результатах работы ГБУ ВО «Региональный центр поддержки и развития государственного жилищного надзора» по рассмотрению обращений граждан в управление по обращениям граждан правительства Воронежской области</t>
  </si>
  <si>
    <t>05.04.2021, 05.07.2021, 05.10.2021</t>
  </si>
  <si>
    <t xml:space="preserve">Достижение плановых значений показателя подпрограммы  "Индекс промышленного производства по виду деятельности «Производство прочих неметаллических минеральных продуктов»в 2021 году </t>
  </si>
  <si>
    <t>Разработка документации по планировке территории относительно объекта регионального значения "Развитие Петровской набережной в г.Воронеже" в рамках государственнного задания БУ ВО "НПЦ"</t>
  </si>
  <si>
    <t>Мероприяти 1.3.4</t>
  </si>
  <si>
    <t>Мероприятия по реализации проектов по развитию территорий</t>
  </si>
  <si>
    <t>В рамках реализации мероприятия планируется проектирование и строительство 10 объектов: 1 объект областной формы собственности в Рамонском муниципальном районе и 9 объекта в Аннинском и Каменнском муниципальных районах Воронежской области. Перечень объектов утвержден постановлениями правительства Воронежской области от 08.02.2021 № 50 "Адресный (пообъектный) перечень предоставления субсидий местным бюджетам на осуществление капитальных вложений в объекты муниципальной собственности на 2021 год и на плановый период 2022 и 2023 годов" и от 08.02.2021 № 49 "Об утверждении областной адресной инвестиционной программы по объектам государственной (областной) собственности на 2021 год и на плановый период 2022 и 2023 годов"</t>
  </si>
  <si>
    <t>806 10 03 05 1 09 72340 800</t>
  </si>
  <si>
    <t>Реализация мероприятий ведомственного пилотного проекта "Формирование рынка доступного арендного жилья" в части обеспечения арендным жильем 41 семьи</t>
  </si>
  <si>
    <t>Оформлены договоры социального найма с 41 семьей в рамках реализации ведомственного пилотного проекта "Формирование рынка доступного арендного жилья"</t>
  </si>
  <si>
    <t>Контрольное событие 1.9.2</t>
  </si>
  <si>
    <t>ОСНОВНОЕ МЕРОПРИЯТИЕ 2.2</t>
  </si>
  <si>
    <t>Градостроительное проектирование</t>
  </si>
  <si>
    <t>Регулирование вопросов административно-территориального устройства</t>
  </si>
  <si>
    <t xml:space="preserve">Сформирован реестра (справочника) "Административно-территориальное устройство Воронежской области"в рамках государственнного задания БУ ВО "НПЦ"    </t>
  </si>
  <si>
    <t xml:space="preserve">Формирование реестра (справочника) "Административно-территориальное устройство Воронежской области"в рамках государственнного задания БУ ВО "НПЦ"                        
</t>
  </si>
  <si>
    <t>Проектирование и строительство газораспределительных сетей на территории 15 муниципальных образований Воронежской области, перечень объектов утвержден постановлением правительства Воронежской области от 08.02.2021 № 49 "Об утверждении областной адресной инвестиционной программы по объектам государственной (областной) собственности на 2021 год и на плановый период 2022 и 2023 годов"</t>
  </si>
  <si>
    <t xml:space="preserve">Технологическое присоединение к инженерным сетям  в с. Елизаветовка Павловского района в рамках реализации социального проекта компании АГРОЭКО </t>
  </si>
  <si>
    <t>Достижение плановых значений показателей подпрограммы на 2021 год:                                                                                            -"Количество граждан, получивших государственную поддержку на улучшение жилищных условий в рамках государственной программы"                                                                 - "Уровень газификации квартир и домовладений природным газом"                                                                                              - "Уровень газификации квартир и домовладений природным газом в том числе в сельской местности"</t>
  </si>
  <si>
    <t>Проведение ведомственной оценки состояния строительной индустрии промышленности строительных материалов в Воронежской области</t>
  </si>
  <si>
    <t>Организовано участие департамента в конгрессионно-выставочных мероприятиях</t>
  </si>
  <si>
    <t>Информирование субъектов строительной индустрии о мерах господдержки со стороны департамента в рамках реализации основного мероприятия</t>
  </si>
  <si>
    <t xml:space="preserve">Достижение планового значения показателя подпрограммы "Количество муниципальных образований, получивших субсидии в рамках реализации подпрограммы"на 2021 год </t>
  </si>
  <si>
    <t>Достижение плановых значений следующих показателей подпрограммы на 2021 год:                                                                 -"Качество финансового менеджмента департамента строительной политики Воронежской области"                                   - "Качество финансового менеджмента департамента архитектуры и градостроительства Воронежской области"                     - "Качество финансового менеджмента государственной жилищной инспекции Воронежской области"                                            - "Качество финансового менеджмента инспекции государственного строительного надзора Воронежской области"</t>
  </si>
  <si>
    <t>Мероприятие будет реализовываться при наличии финансирования (В рамках мероприятия предусмотрено организация департаментом конгрессионно-выставочных мероприятий)</t>
  </si>
  <si>
    <t>Контрольное событие 2.3.1</t>
  </si>
  <si>
    <t>Контрольное событие 2.3.2</t>
  </si>
  <si>
    <t>Разработана документации по планировке территории относительно объекта регионального значения "Развитие Петровской набережной в г.Воронеже"</t>
  </si>
  <si>
    <t>Сформулирован и внесен в программу развития жилищного строительтства в Воронежской области раздел, план мероприятий посвященный развитию строительной индустрии промышленности строительных материалов в Воронежской области</t>
  </si>
  <si>
    <t>Организовано участие департамента (онлайн) в Российской строительной неделе в г. Москва</t>
  </si>
  <si>
    <t>Контрольное событие 3.2.2</t>
  </si>
  <si>
    <t>Организовано участие департамента в Выставке строительства в г. Воронеж</t>
  </si>
  <si>
    <t>Проведено информирование субъектов строительной индустрии о мерах господдержки со стороны департамента в рамках реализации основного мероприятия</t>
  </si>
  <si>
    <t>ОСНОВНОЕ МЕРОПРИЯТИЕ 1.3</t>
  </si>
  <si>
    <t>Контрольное событие 1.3.1</t>
  </si>
  <si>
    <t xml:space="preserve">Изготовлены технические планы и кадастровые паспорта </t>
  </si>
  <si>
    <t>Планируется заключение договоров на изготовление технических планов и кадастровых паспортов на линейные объекты областного уровня собственности.</t>
  </si>
  <si>
    <t xml:space="preserve">Предоставлены субсидии на  технологическое присоединение к инженерным сетям  в с. Елизаветовка Павловского района в рамках реализации социального проекта компании АГРОЭКО </t>
  </si>
  <si>
    <t xml:space="preserve">Проведение оценки перспектив внедрения инновационных технологий в производстве строительных материалов на территорииВоронежской области, перспектив 3D-аддитивных технологий в строительстве и перспектив применения изделий из композитных материалов
</t>
  </si>
  <si>
    <t>Сформулированы перспективные направления развития инновационных технологий в производстве строительных материалов на территорииВоронежской области,3D-аддитивных технологий в строительстве и  применения изделий из композитных материалов</t>
  </si>
  <si>
    <t xml:space="preserve">Достижение плановых значений следующих показателей государственной программы на 2021 год:                                                              - "Общая площадь жилых помещений, приходящаяся в среднем на 1 жителя области"                                                                                                          - "Срок получения разрешения на строительство"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</si>
</sst>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;[Red]#,##0.00"/>
    <numFmt numFmtId="166" formatCode="0;[Red]0"/>
    <numFmt numFmtId="167" formatCode="#,##0;[Red]#,##0"/>
    <numFmt numFmtId="168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2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4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vertical="top" wrapText="1"/>
    </xf>
    <xf numFmtId="165" fontId="4" fillId="0" borderId="0" xfId="1" applyNumberFormat="1" applyFont="1" applyFill="1" applyAlignment="1">
      <alignment vertical="top"/>
    </xf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vertical="center" wrapText="1"/>
    </xf>
    <xf numFmtId="165" fontId="3" fillId="0" borderId="0" xfId="1" applyNumberFormat="1" applyFont="1" applyFill="1" applyBorder="1"/>
    <xf numFmtId="165" fontId="4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vertical="center" wrapText="1"/>
    </xf>
    <xf numFmtId="168" fontId="4" fillId="0" borderId="1" xfId="1" applyNumberFormat="1" applyFont="1" applyFill="1" applyBorder="1" applyAlignment="1">
      <alignment horizontal="center" vertical="center" wrapText="1"/>
    </xf>
    <xf numFmtId="168" fontId="4" fillId="0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vertical="center" wrapText="1"/>
    </xf>
    <xf numFmtId="165" fontId="4" fillId="3" borderId="0" xfId="1" applyNumberFormat="1" applyFont="1" applyFill="1" applyBorder="1" applyAlignment="1">
      <alignment vertical="center" wrapText="1"/>
    </xf>
    <xf numFmtId="168" fontId="4" fillId="0" borderId="1" xfId="1" applyNumberFormat="1" applyFont="1" applyFill="1" applyBorder="1" applyAlignment="1">
      <alignment horizontal="right" vertical="center" wrapText="1"/>
    </xf>
    <xf numFmtId="168" fontId="4" fillId="0" borderId="0" xfId="1" applyNumberFormat="1" applyFont="1" applyFill="1" applyBorder="1" applyAlignment="1">
      <alignment vertical="center" wrapText="1"/>
    </xf>
    <xf numFmtId="168" fontId="4" fillId="0" borderId="0" xfId="1" applyNumberFormat="1" applyFont="1" applyFill="1" applyBorder="1" applyAlignment="1">
      <alignment horizontal="right" vertical="center" wrapText="1"/>
    </xf>
    <xf numFmtId="168" fontId="4" fillId="2" borderId="1" xfId="1" applyNumberFormat="1" applyFont="1" applyFill="1" applyBorder="1" applyAlignment="1">
      <alignment horizontal="right" vertical="center" wrapText="1"/>
    </xf>
    <xf numFmtId="168" fontId="4" fillId="2" borderId="0" xfId="1" applyNumberFormat="1" applyFont="1" applyFill="1" applyBorder="1" applyAlignment="1">
      <alignment vertical="center" wrapText="1"/>
    </xf>
    <xf numFmtId="0" fontId="4" fillId="0" borderId="0" xfId="1" applyFont="1" applyFill="1"/>
    <xf numFmtId="165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wrapText="1"/>
    </xf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/>
    <xf numFmtId="165" fontId="3" fillId="0" borderId="8" xfId="1" applyNumberFormat="1" applyFont="1" applyFill="1" applyBorder="1"/>
    <xf numFmtId="165" fontId="4" fillId="0" borderId="1" xfId="1" applyNumberFormat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left" vertical="center" wrapText="1" indent="2"/>
    </xf>
    <xf numFmtId="168" fontId="4" fillId="2" borderId="1" xfId="2" applyNumberFormat="1" applyFont="1" applyFill="1" applyBorder="1" applyAlignment="1">
      <alignment horizontal="right" vertical="center" wrapText="1"/>
    </xf>
    <xf numFmtId="168" fontId="4" fillId="0" borderId="1" xfId="2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left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wrapText="1"/>
    </xf>
    <xf numFmtId="165" fontId="3" fillId="0" borderId="0" xfId="1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165" fontId="4" fillId="0" borderId="0" xfId="1" applyNumberFormat="1" applyFont="1" applyFill="1" applyAlignment="1">
      <alignment horizontal="right" wrapText="1"/>
    </xf>
    <xf numFmtId="0" fontId="3" fillId="0" borderId="0" xfId="1" applyFont="1" applyFill="1" applyAlignment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left" vertical="top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4" fillId="0" borderId="0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right" vertical="top" wrapText="1"/>
    </xf>
    <xf numFmtId="0" fontId="4" fillId="0" borderId="1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49" fontId="4" fillId="0" borderId="5" xfId="1" applyNumberFormat="1" applyFont="1" applyFill="1" applyBorder="1" applyAlignment="1">
      <alignment horizontal="right" vertical="top" wrapText="1"/>
    </xf>
    <xf numFmtId="0" fontId="4" fillId="0" borderId="5" xfId="1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wrapText="1"/>
    </xf>
    <xf numFmtId="0" fontId="4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left" vertical="top"/>
    </xf>
    <xf numFmtId="0" fontId="4" fillId="0" borderId="0" xfId="1" applyFont="1"/>
    <xf numFmtId="0" fontId="2" fillId="0" borderId="0" xfId="1"/>
    <xf numFmtId="0" fontId="2" fillId="0" borderId="0" xfId="1" applyAlignment="1">
      <alignment wrapText="1"/>
    </xf>
    <xf numFmtId="0" fontId="2" fillId="2" borderId="0" xfId="1" applyFill="1" applyAlignment="1">
      <alignment wrapText="1"/>
    </xf>
    <xf numFmtId="0" fontId="2" fillId="2" borderId="0" xfId="1" applyFill="1"/>
    <xf numFmtId="0" fontId="11" fillId="0" borderId="5" xfId="1" applyFont="1" applyFill="1" applyBorder="1" applyAlignment="1">
      <alignment vertical="center" wrapText="1"/>
    </xf>
    <xf numFmtId="0" fontId="14" fillId="0" borderId="5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0" fontId="10" fillId="0" borderId="6" xfId="1" applyFont="1" applyFill="1" applyBorder="1" applyAlignment="1">
      <alignment vertical="center" wrapText="1"/>
    </xf>
    <xf numFmtId="0" fontId="4" fillId="0" borderId="12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8" fillId="0" borderId="0" xfId="1" applyFont="1" applyAlignment="1"/>
    <xf numFmtId="165" fontId="4" fillId="0" borderId="1" xfId="1" applyNumberFormat="1" applyFont="1" applyFill="1" applyBorder="1" applyAlignment="1">
      <alignment horizontal="left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left" vertical="top" wrapText="1"/>
    </xf>
    <xf numFmtId="165" fontId="4" fillId="0" borderId="6" xfId="1" applyNumberFormat="1" applyFont="1" applyFill="1" applyBorder="1" applyAlignment="1">
      <alignment horizontal="left" vertical="top" wrapText="1"/>
    </xf>
    <xf numFmtId="165" fontId="4" fillId="0" borderId="1" xfId="1" applyNumberFormat="1" applyFont="1" applyFill="1" applyBorder="1" applyAlignment="1">
      <alignment horizontal="left" vertical="top" wrapText="1"/>
    </xf>
    <xf numFmtId="165" fontId="4" fillId="0" borderId="5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right" wrapText="1"/>
    </xf>
    <xf numFmtId="0" fontId="10" fillId="0" borderId="0" xfId="1" applyFont="1" applyFill="1"/>
    <xf numFmtId="0" fontId="10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vertical="center" wrapText="1"/>
    </xf>
    <xf numFmtId="0" fontId="13" fillId="0" borderId="5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14" fontId="11" fillId="0" borderId="5" xfId="1" applyNumberFormat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vertical="center" wrapText="1"/>
    </xf>
    <xf numFmtId="14" fontId="11" fillId="0" borderId="7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vertical="top" wrapText="1"/>
    </xf>
    <xf numFmtId="14" fontId="11" fillId="0" borderId="1" xfId="1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6" xfId="1" applyFont="1" applyFill="1" applyBorder="1" applyAlignment="1">
      <alignment vertical="top" wrapText="1"/>
    </xf>
    <xf numFmtId="0" fontId="14" fillId="0" borderId="1" xfId="1" applyNumberFormat="1" applyFont="1" applyFill="1" applyBorder="1" applyAlignment="1">
      <alignment horizontal="left" vertical="top" wrapText="1"/>
    </xf>
    <xf numFmtId="0" fontId="12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14" fontId="12" fillId="0" borderId="7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vertical="center" wrapText="1"/>
    </xf>
    <xf numFmtId="0" fontId="13" fillId="0" borderId="7" xfId="1" applyFont="1" applyFill="1" applyBorder="1" applyAlignment="1">
      <alignment vertical="center" wrapText="1"/>
    </xf>
    <xf numFmtId="0" fontId="10" fillId="0" borderId="7" xfId="1" applyFont="1" applyFill="1" applyBorder="1" applyAlignment="1">
      <alignment wrapText="1"/>
    </xf>
    <xf numFmtId="0" fontId="11" fillId="0" borderId="7" xfId="1" applyFont="1" applyFill="1" applyBorder="1" applyAlignment="1">
      <alignment wrapText="1"/>
    </xf>
    <xf numFmtId="0" fontId="13" fillId="0" borderId="1" xfId="1" applyFont="1" applyFill="1" applyBorder="1" applyAlignment="1">
      <alignment vertical="center" wrapText="1"/>
    </xf>
    <xf numFmtId="0" fontId="15" fillId="0" borderId="0" xfId="1" applyFont="1" applyFill="1" applyAlignment="1">
      <alignment horizontal="left" vertical="top"/>
    </xf>
    <xf numFmtId="168" fontId="4" fillId="0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wrapText="1"/>
    </xf>
    <xf numFmtId="165" fontId="3" fillId="0" borderId="1" xfId="1" applyNumberFormat="1" applyFont="1" applyFill="1" applyBorder="1"/>
    <xf numFmtId="0" fontId="14" fillId="0" borderId="7" xfId="1" applyFont="1" applyFill="1" applyBorder="1" applyAlignment="1">
      <alignment vertical="center" wrapText="1"/>
    </xf>
    <xf numFmtId="0" fontId="10" fillId="0" borderId="7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vertical="top" wrapText="1"/>
    </xf>
    <xf numFmtId="0" fontId="11" fillId="0" borderId="1" xfId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left" vertical="top" wrapText="1"/>
    </xf>
    <xf numFmtId="165" fontId="4" fillId="0" borderId="5" xfId="1" applyNumberFormat="1" applyFont="1" applyFill="1" applyBorder="1" applyAlignment="1">
      <alignment horizontal="left" vertical="top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14" fontId="11" fillId="0" borderId="7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left" vertical="top" wrapText="1"/>
    </xf>
    <xf numFmtId="165" fontId="4" fillId="0" borderId="6" xfId="1" applyNumberFormat="1" applyFont="1" applyFill="1" applyBorder="1" applyAlignment="1">
      <alignment horizontal="left" vertical="top" wrapText="1"/>
    </xf>
    <xf numFmtId="165" fontId="4" fillId="0" borderId="7" xfId="1" applyNumberFormat="1" applyFont="1" applyFill="1" applyBorder="1" applyAlignment="1">
      <alignment horizontal="left" vertical="top" wrapText="1"/>
    </xf>
    <xf numFmtId="165" fontId="4" fillId="0" borderId="1" xfId="1" applyNumberFormat="1" applyFont="1" applyFill="1" applyBorder="1" applyAlignment="1">
      <alignment horizontal="left" vertical="top" wrapText="1"/>
    </xf>
    <xf numFmtId="165" fontId="4" fillId="0" borderId="6" xfId="1" applyNumberFormat="1" applyFont="1" applyFill="1" applyBorder="1" applyAlignment="1">
      <alignment horizontal="right" vertical="top" wrapText="1"/>
    </xf>
    <xf numFmtId="168" fontId="4" fillId="0" borderId="5" xfId="1" applyNumberFormat="1" applyFont="1" applyFill="1" applyBorder="1" applyAlignment="1">
      <alignment horizontal="right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vertical="top" wrapText="1"/>
    </xf>
    <xf numFmtId="0" fontId="11" fillId="0" borderId="6" xfId="1" applyFont="1" applyFill="1" applyBorder="1" applyAlignment="1">
      <alignment horizontal="center" vertical="top" wrapText="1"/>
    </xf>
    <xf numFmtId="14" fontId="11" fillId="0" borderId="7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top" wrapText="1"/>
    </xf>
    <xf numFmtId="14" fontId="10" fillId="0" borderId="7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0" fontId="12" fillId="0" borderId="7" xfId="1" applyFont="1" applyFill="1" applyBorder="1" applyAlignment="1">
      <alignment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165" fontId="4" fillId="0" borderId="1" xfId="1" applyNumberFormat="1" applyFont="1" applyFill="1" applyBorder="1" applyAlignment="1">
      <alignment horizontal="left"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165" fontId="4" fillId="0" borderId="5" xfId="1" applyNumberFormat="1" applyFont="1" applyFill="1" applyBorder="1" applyAlignment="1">
      <alignment horizontal="left" vertical="top" wrapText="1"/>
    </xf>
    <xf numFmtId="165" fontId="4" fillId="0" borderId="6" xfId="1" applyNumberFormat="1" applyFont="1" applyFill="1" applyBorder="1" applyAlignment="1">
      <alignment horizontal="left" vertical="top" wrapText="1"/>
    </xf>
    <xf numFmtId="165" fontId="4" fillId="0" borderId="7" xfId="1" applyNumberFormat="1" applyFont="1" applyFill="1" applyBorder="1" applyAlignment="1">
      <alignment horizontal="left" vertical="top" wrapText="1"/>
    </xf>
    <xf numFmtId="165" fontId="4" fillId="0" borderId="5" xfId="1" applyNumberFormat="1" applyFont="1" applyFill="1" applyBorder="1" applyAlignment="1">
      <alignment horizontal="right" vertical="top" wrapText="1"/>
    </xf>
    <xf numFmtId="165" fontId="4" fillId="0" borderId="6" xfId="1" applyNumberFormat="1" applyFont="1" applyFill="1" applyBorder="1" applyAlignment="1">
      <alignment horizontal="right" vertical="top" wrapText="1"/>
    </xf>
    <xf numFmtId="165" fontId="4" fillId="0" borderId="7" xfId="1" applyNumberFormat="1" applyFont="1" applyFill="1" applyBorder="1" applyAlignment="1">
      <alignment horizontal="right" vertical="top" wrapText="1"/>
    </xf>
    <xf numFmtId="165" fontId="4" fillId="0" borderId="5" xfId="1" applyNumberFormat="1" applyFont="1" applyFill="1" applyBorder="1" applyAlignment="1">
      <alignment horizontal="left" vertical="center" wrapText="1"/>
    </xf>
    <xf numFmtId="165" fontId="4" fillId="0" borderId="6" xfId="1" applyNumberFormat="1" applyFont="1" applyFill="1" applyBorder="1" applyAlignment="1">
      <alignment horizontal="left" vertical="center" wrapText="1"/>
    </xf>
    <xf numFmtId="165" fontId="4" fillId="0" borderId="7" xfId="1" applyNumberFormat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vertical="top" wrapText="1"/>
    </xf>
    <xf numFmtId="165" fontId="4" fillId="0" borderId="5" xfId="1" applyNumberFormat="1" applyFont="1" applyFill="1" applyBorder="1" applyAlignment="1">
      <alignment vertical="top" wrapText="1"/>
    </xf>
    <xf numFmtId="165" fontId="4" fillId="0" borderId="6" xfId="1" applyNumberFormat="1" applyFont="1" applyFill="1" applyBorder="1" applyAlignment="1">
      <alignment vertical="top" wrapText="1"/>
    </xf>
    <xf numFmtId="165" fontId="4" fillId="0" borderId="7" xfId="1" applyNumberFormat="1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168" fontId="4" fillId="0" borderId="5" xfId="1" applyNumberFormat="1" applyFont="1" applyFill="1" applyBorder="1" applyAlignment="1">
      <alignment horizontal="right" vertical="center" wrapText="1"/>
    </xf>
    <xf numFmtId="168" fontId="4" fillId="0" borderId="7" xfId="1" applyNumberFormat="1" applyFont="1" applyFill="1" applyBorder="1" applyAlignment="1">
      <alignment horizontal="right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165" fontId="4" fillId="0" borderId="5" xfId="1" applyNumberFormat="1" applyFont="1" applyFill="1" applyBorder="1" applyAlignment="1">
      <alignment horizontal="center" vertical="top" wrapText="1"/>
    </xf>
    <xf numFmtId="165" fontId="4" fillId="0" borderId="7" xfId="1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left" vertical="top" wrapText="1"/>
    </xf>
    <xf numFmtId="165" fontId="5" fillId="0" borderId="7" xfId="1" applyNumberFormat="1" applyFont="1" applyFill="1" applyBorder="1" applyAlignment="1">
      <alignment horizontal="left" vertical="top" wrapText="1"/>
    </xf>
    <xf numFmtId="165" fontId="4" fillId="0" borderId="0" xfId="1" applyNumberFormat="1" applyFont="1" applyFill="1" applyAlignment="1">
      <alignment horizontal="right" vertical="top" wrapText="1"/>
    </xf>
    <xf numFmtId="165" fontId="4" fillId="0" borderId="0" xfId="1" applyNumberFormat="1" applyFont="1" applyFill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top" wrapText="1"/>
    </xf>
    <xf numFmtId="166" fontId="4" fillId="0" borderId="3" xfId="1" applyNumberFormat="1" applyFont="1" applyFill="1" applyBorder="1" applyAlignment="1">
      <alignment horizontal="center" vertical="top" wrapText="1"/>
    </xf>
    <xf numFmtId="166" fontId="4" fillId="0" borderId="4" xfId="1" applyNumberFormat="1" applyFont="1" applyFill="1" applyBorder="1" applyAlignment="1">
      <alignment horizontal="center" vertical="top" wrapText="1"/>
    </xf>
    <xf numFmtId="165" fontId="4" fillId="0" borderId="2" xfId="1" applyNumberFormat="1" applyFont="1" applyFill="1" applyBorder="1" applyAlignment="1">
      <alignment horizontal="center" vertical="top" wrapText="1"/>
    </xf>
    <xf numFmtId="165" fontId="4" fillId="0" borderId="3" xfId="1" applyNumberFormat="1" applyFont="1" applyFill="1" applyBorder="1" applyAlignment="1">
      <alignment horizontal="center" vertical="top"/>
    </xf>
    <xf numFmtId="165" fontId="4" fillId="0" borderId="4" xfId="1" applyNumberFormat="1" applyFont="1" applyFill="1" applyBorder="1" applyAlignment="1">
      <alignment horizontal="center" vertical="top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165" fontId="4" fillId="0" borderId="0" xfId="1" applyNumberFormat="1" applyFont="1" applyFill="1" applyAlignment="1">
      <alignment horizontal="left" vertical="top" wrapText="1"/>
    </xf>
    <xf numFmtId="0" fontId="2" fillId="0" borderId="0" xfId="1" applyFont="1" applyFill="1"/>
    <xf numFmtId="165" fontId="4" fillId="0" borderId="0" xfId="1" applyNumberFormat="1" applyFont="1" applyFill="1" applyAlignment="1">
      <alignment horizontal="right" wrapText="1"/>
    </xf>
    <xf numFmtId="0" fontId="2" fillId="0" borderId="0" xfId="1" applyFont="1" applyFill="1" applyAlignment="1">
      <alignment horizontal="right"/>
    </xf>
    <xf numFmtId="0" fontId="4" fillId="0" borderId="2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4" xfId="1" applyNumberFormat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left" wrapText="1"/>
    </xf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49" fontId="4" fillId="0" borderId="5" xfId="1" applyNumberFormat="1" applyFont="1" applyFill="1" applyBorder="1" applyAlignment="1">
      <alignment horizontal="center" vertical="top" wrapText="1"/>
    </xf>
    <xf numFmtId="49" fontId="4" fillId="0" borderId="7" xfId="1" applyNumberFormat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49" fontId="4" fillId="0" borderId="5" xfId="1" applyNumberFormat="1" applyFont="1" applyFill="1" applyBorder="1" applyAlignment="1">
      <alignment horizontal="left" vertical="top" wrapText="1"/>
    </xf>
    <xf numFmtId="49" fontId="4" fillId="0" borderId="6" xfId="1" applyNumberFormat="1" applyFont="1" applyFill="1" applyBorder="1" applyAlignment="1">
      <alignment horizontal="left" vertical="top" wrapText="1"/>
    </xf>
    <xf numFmtId="49" fontId="4" fillId="0" borderId="7" xfId="1" applyNumberFormat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top" wrapText="1"/>
    </xf>
    <xf numFmtId="0" fontId="16" fillId="0" borderId="6" xfId="1" applyFont="1" applyFill="1" applyBorder="1" applyAlignment="1">
      <alignment horizontal="center" vertical="top" wrapText="1"/>
    </xf>
    <xf numFmtId="14" fontId="11" fillId="0" borderId="5" xfId="1" applyNumberFormat="1" applyFont="1" applyFill="1" applyBorder="1" applyAlignment="1">
      <alignment horizontal="center" vertical="center" wrapText="1"/>
    </xf>
    <xf numFmtId="14" fontId="11" fillId="0" borderId="7" xfId="1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top" wrapText="1"/>
    </xf>
    <xf numFmtId="14" fontId="10" fillId="0" borderId="5" xfId="1" applyNumberFormat="1" applyFont="1" applyFill="1" applyBorder="1" applyAlignment="1">
      <alignment horizontal="center" vertical="center" wrapText="1"/>
    </xf>
    <xf numFmtId="14" fontId="10" fillId="0" borderId="7" xfId="1" applyNumberFormat="1" applyFont="1" applyFill="1" applyBorder="1" applyAlignment="1">
      <alignment horizontal="center" vertical="center" wrapText="1"/>
    </xf>
    <xf numFmtId="14" fontId="10" fillId="0" borderId="5" xfId="1" applyNumberFormat="1" applyFont="1" applyFill="1" applyBorder="1" applyAlignment="1">
      <alignment horizontal="center" vertical="center"/>
    </xf>
    <xf numFmtId="14" fontId="10" fillId="0" borderId="7" xfId="1" applyNumberFormat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14" fontId="10" fillId="0" borderId="6" xfId="1" applyNumberFormat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top" wrapText="1"/>
    </xf>
    <xf numFmtId="0" fontId="10" fillId="0" borderId="6" xfId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horizontal="center" vertical="top" wrapText="1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wrapText="1"/>
    </xf>
    <xf numFmtId="0" fontId="10" fillId="0" borderId="2" xfId="3" applyFont="1" applyFill="1" applyBorder="1" applyAlignment="1">
      <alignment horizontal="center" vertical="top" wrapText="1"/>
    </xf>
    <xf numFmtId="0" fontId="10" fillId="0" borderId="3" xfId="3" applyFont="1" applyFill="1" applyBorder="1" applyAlignment="1">
      <alignment horizontal="center" vertical="top" wrapText="1"/>
    </xf>
  </cellXfs>
  <cellStyles count="29">
    <cellStyle name="Обычный" xfId="0" builtinId="0"/>
    <cellStyle name="Обычный 2" xfId="1"/>
    <cellStyle name="Обычный 2 2" xfId="2"/>
    <cellStyle name="Обычный 2 2 2" xfId="8"/>
    <cellStyle name="Обычный 2 2 2 2" xfId="10"/>
    <cellStyle name="Обычный 2 2 2 3" xfId="11"/>
    <cellStyle name="Обычный 2 2 3" xfId="12"/>
    <cellStyle name="Обычный 2 2 3 2" xfId="13"/>
    <cellStyle name="Обычный 2 2 4" xfId="14"/>
    <cellStyle name="Обычный 2 2 4 2" xfId="28"/>
    <cellStyle name="Обычный 2 2 4 2 3" xfId="3"/>
    <cellStyle name="Обычный 2 2 5" xfId="15"/>
    <cellStyle name="Обычный 2 2 6" xfId="27"/>
    <cellStyle name="Обычный 2 3" xfId="5"/>
    <cellStyle name="Обычный 2 3 2" xfId="16"/>
    <cellStyle name="Обычный 2 3 3" xfId="17"/>
    <cellStyle name="Обычный 2 4" xfId="18"/>
    <cellStyle name="Обычный 2 4 2" xfId="19"/>
    <cellStyle name="Обычный 2 4 3" xfId="20"/>
    <cellStyle name="Обычный 2 5" xfId="21"/>
    <cellStyle name="Обычный 2 6" xfId="22"/>
    <cellStyle name="Обычный 2 7" xfId="25"/>
    <cellStyle name="Обычный 2 8" xfId="26"/>
    <cellStyle name="Обычный 3" xfId="6"/>
    <cellStyle name="Обычный 4" xfId="7"/>
    <cellStyle name="Обычный 4 2" xfId="23"/>
    <cellStyle name="Обычный 4 3" xfId="24"/>
    <cellStyle name="Обычный 5" xfId="9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T200"/>
  <sheetViews>
    <sheetView tabSelected="1" view="pageBreakPreview" topLeftCell="A57" zoomScale="55" zoomScaleNormal="55" zoomScaleSheetLayoutView="55" zoomScalePageLayoutView="40" workbookViewId="0">
      <selection activeCell="P110" sqref="P110"/>
    </sheetView>
  </sheetViews>
  <sheetFormatPr defaultColWidth="9.140625" defaultRowHeight="18" x14ac:dyDescent="0.25"/>
  <cols>
    <col min="1" max="1" width="9.140625" style="1"/>
    <col min="2" max="2" width="36.28515625" style="1" customWidth="1"/>
    <col min="3" max="3" width="47.140625" style="2" customWidth="1"/>
    <col min="4" max="4" width="70.42578125" style="2" customWidth="1"/>
    <col min="5" max="5" width="49" style="1" customWidth="1"/>
    <col min="6" max="6" width="38.7109375" style="1" customWidth="1"/>
    <col min="7" max="7" width="17.28515625" style="1" customWidth="1"/>
    <col min="8" max="8" width="16.42578125" style="1" customWidth="1"/>
    <col min="9" max="9" width="18" style="1" customWidth="1"/>
    <col min="10" max="10" width="17.7109375" style="1" hidden="1" customWidth="1"/>
    <col min="11" max="11" width="16.7109375" style="1" hidden="1" customWidth="1"/>
    <col min="12" max="12" width="17.28515625" style="1" hidden="1" customWidth="1"/>
    <col min="13" max="13" width="17.42578125" style="1" hidden="1" customWidth="1"/>
    <col min="14" max="14" width="16.7109375" style="1" customWidth="1"/>
    <col min="15" max="15" width="17.28515625" style="1" customWidth="1"/>
    <col min="16" max="16" width="17.7109375" style="1" customWidth="1"/>
    <col min="17" max="17" width="16.7109375" style="1" customWidth="1"/>
    <col min="18" max="18" width="17.28515625" style="1" customWidth="1"/>
    <col min="19" max="16384" width="9.140625" style="1"/>
  </cols>
  <sheetData>
    <row r="1" spans="2:18" ht="70.5" hidden="1" customHeight="1" x14ac:dyDescent="0.25">
      <c r="J1" s="3"/>
      <c r="K1" s="4"/>
      <c r="L1" s="4"/>
      <c r="M1" s="3"/>
      <c r="N1" s="4"/>
      <c r="O1" s="4"/>
      <c r="P1" s="3"/>
      <c r="Q1" s="4"/>
      <c r="R1" s="4"/>
    </row>
    <row r="2" spans="2:18" ht="130.5" customHeight="1" x14ac:dyDescent="0.25">
      <c r="G2" s="3"/>
      <c r="H2" s="3"/>
      <c r="I2" s="3"/>
      <c r="J2" s="3"/>
      <c r="K2" s="3"/>
      <c r="L2" s="3"/>
      <c r="M2" s="3"/>
      <c r="N2" s="185" t="s">
        <v>477</v>
      </c>
      <c r="O2" s="185"/>
      <c r="P2" s="185"/>
      <c r="Q2" s="4"/>
      <c r="R2" s="4"/>
    </row>
    <row r="3" spans="2:18" ht="18.75" x14ac:dyDescent="0.3">
      <c r="B3" s="5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68.25" customHeight="1" x14ac:dyDescent="0.25">
      <c r="B4" s="186" t="s">
        <v>190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2:18" ht="18.75" x14ac:dyDescent="0.3">
      <c r="B5" s="7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s="8" customFormat="1" ht="48" customHeight="1" x14ac:dyDescent="0.25">
      <c r="B6" s="182" t="s">
        <v>1</v>
      </c>
      <c r="C6" s="182" t="s">
        <v>2</v>
      </c>
      <c r="D6" s="182" t="s">
        <v>3</v>
      </c>
      <c r="E6" s="182" t="s">
        <v>4</v>
      </c>
      <c r="F6" s="187" t="s">
        <v>5</v>
      </c>
      <c r="G6" s="188" t="s">
        <v>6</v>
      </c>
      <c r="H6" s="189"/>
      <c r="I6" s="189"/>
      <c r="J6" s="189"/>
      <c r="K6" s="189"/>
      <c r="L6" s="189"/>
      <c r="M6" s="189"/>
      <c r="N6" s="189"/>
      <c r="O6" s="189"/>
      <c r="P6" s="190"/>
    </row>
    <row r="7" spans="2:18" s="8" customFormat="1" ht="51" customHeight="1" x14ac:dyDescent="0.25">
      <c r="B7" s="182"/>
      <c r="C7" s="182"/>
      <c r="D7" s="182"/>
      <c r="E7" s="182"/>
      <c r="F7" s="182"/>
      <c r="G7" s="188" t="s">
        <v>7</v>
      </c>
      <c r="H7" s="189"/>
      <c r="I7" s="190"/>
      <c r="N7" s="191" t="s">
        <v>8</v>
      </c>
      <c r="O7" s="192"/>
      <c r="P7" s="193"/>
    </row>
    <row r="8" spans="2:18" s="8" customFormat="1" ht="18.75" customHeight="1" x14ac:dyDescent="0.25">
      <c r="B8" s="182"/>
      <c r="C8" s="182"/>
      <c r="D8" s="182"/>
      <c r="E8" s="182"/>
      <c r="F8" s="182"/>
      <c r="G8" s="182" t="s">
        <v>9</v>
      </c>
      <c r="H8" s="182" t="s">
        <v>10</v>
      </c>
      <c r="I8" s="182"/>
      <c r="N8" s="182" t="s">
        <v>9</v>
      </c>
      <c r="O8" s="182" t="s">
        <v>10</v>
      </c>
      <c r="P8" s="182"/>
    </row>
    <row r="9" spans="2:18" ht="41.25" customHeight="1" x14ac:dyDescent="0.25">
      <c r="B9" s="182"/>
      <c r="C9" s="182"/>
      <c r="D9" s="182"/>
      <c r="E9" s="182"/>
      <c r="F9" s="182"/>
      <c r="G9" s="182"/>
      <c r="H9" s="85" t="s">
        <v>11</v>
      </c>
      <c r="I9" s="85" t="s">
        <v>12</v>
      </c>
      <c r="N9" s="182"/>
      <c r="O9" s="85" t="s">
        <v>11</v>
      </c>
      <c r="P9" s="85" t="s">
        <v>12</v>
      </c>
    </row>
    <row r="10" spans="2:18" s="12" customFormat="1" ht="18.75" x14ac:dyDescent="0.25"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1">
        <v>8</v>
      </c>
      <c r="N10" s="10">
        <v>9</v>
      </c>
      <c r="O10" s="10">
        <v>10</v>
      </c>
      <c r="P10" s="11">
        <v>11</v>
      </c>
    </row>
    <row r="11" spans="2:18" s="12" customFormat="1" ht="18.75" customHeight="1" x14ac:dyDescent="0.25">
      <c r="B11" s="161" t="s">
        <v>13</v>
      </c>
      <c r="C11" s="161" t="s">
        <v>14</v>
      </c>
      <c r="D11" s="161" t="s">
        <v>547</v>
      </c>
      <c r="E11" s="88" t="s">
        <v>15</v>
      </c>
      <c r="F11" s="85" t="s">
        <v>16</v>
      </c>
      <c r="G11" s="13">
        <f>H11+I11</f>
        <v>1127046.0999999999</v>
      </c>
      <c r="H11" s="13">
        <f>H12+H13+H14+H15+H16+H17+H18</f>
        <v>165025.9</v>
      </c>
      <c r="I11" s="13">
        <f>I12+I13+I14+I15+I16+I17+I18</f>
        <v>962020.2</v>
      </c>
      <c r="J11" s="14"/>
      <c r="K11" s="14"/>
      <c r="L11" s="14"/>
      <c r="M11" s="14"/>
      <c r="N11" s="13">
        <f t="shared" ref="N11:N18" si="0">O11+P11</f>
        <v>1127046.0999999999</v>
      </c>
      <c r="O11" s="13">
        <f>O12+O13+O14+O15+O16+O17+O18</f>
        <v>165025.9</v>
      </c>
      <c r="P11" s="13">
        <f>P12+P13+P14+P15+P16+P17+P18</f>
        <v>962020.2</v>
      </c>
    </row>
    <row r="12" spans="2:18" s="12" customFormat="1" ht="63.75" customHeight="1" x14ac:dyDescent="0.25">
      <c r="B12" s="162"/>
      <c r="C12" s="162"/>
      <c r="D12" s="183"/>
      <c r="E12" s="88" t="s">
        <v>17</v>
      </c>
      <c r="F12" s="85" t="s">
        <v>18</v>
      </c>
      <c r="G12" s="13">
        <f t="shared" ref="G12:G18" si="1">H12+I12</f>
        <v>470132.20000000007</v>
      </c>
      <c r="H12" s="13">
        <f>H21+H113+H132</f>
        <v>59951.4</v>
      </c>
      <c r="I12" s="13">
        <f>I21+I113+I129</f>
        <v>410180.80000000005</v>
      </c>
      <c r="J12" s="14"/>
      <c r="K12" s="14"/>
      <c r="L12" s="14"/>
      <c r="M12" s="14"/>
      <c r="N12" s="13">
        <f t="shared" si="0"/>
        <v>470132.20000000007</v>
      </c>
      <c r="O12" s="13">
        <f>O21+O113+O132</f>
        <v>59951.4</v>
      </c>
      <c r="P12" s="13">
        <f>P21+P113+P129</f>
        <v>410180.80000000005</v>
      </c>
    </row>
    <row r="13" spans="2:18" s="12" customFormat="1" ht="60.75" customHeight="1" x14ac:dyDescent="0.25">
      <c r="B13" s="162"/>
      <c r="C13" s="162"/>
      <c r="D13" s="183"/>
      <c r="E13" s="88" t="s">
        <v>19</v>
      </c>
      <c r="F13" s="85" t="s">
        <v>20</v>
      </c>
      <c r="G13" s="13">
        <f>H13+I13</f>
        <v>212305.2</v>
      </c>
      <c r="H13" s="13">
        <f>H87+H138</f>
        <v>0</v>
      </c>
      <c r="I13" s="13">
        <f>I87+I134</f>
        <v>212305.2</v>
      </c>
      <c r="J13" s="13">
        <f>K13+L13</f>
        <v>0</v>
      </c>
      <c r="K13" s="13">
        <f>K87+K138</f>
        <v>0</v>
      </c>
      <c r="L13" s="13">
        <f>L87+L134</f>
        <v>0</v>
      </c>
      <c r="M13" s="13">
        <f>N13+O13</f>
        <v>212305.2</v>
      </c>
      <c r="N13" s="13">
        <f t="shared" si="0"/>
        <v>212305.2</v>
      </c>
      <c r="O13" s="13">
        <f>O87+O138</f>
        <v>0</v>
      </c>
      <c r="P13" s="13">
        <f>P87+P134</f>
        <v>212305.2</v>
      </c>
    </row>
    <row r="14" spans="2:18" s="12" customFormat="1" ht="43.5" customHeight="1" x14ac:dyDescent="0.25">
      <c r="B14" s="162"/>
      <c r="C14" s="162"/>
      <c r="D14" s="183"/>
      <c r="E14" s="88" t="s">
        <v>21</v>
      </c>
      <c r="F14" s="85" t="s">
        <v>22</v>
      </c>
      <c r="G14" s="13">
        <f t="shared" si="1"/>
        <v>59719.8</v>
      </c>
      <c r="H14" s="13">
        <f>H33</f>
        <v>0</v>
      </c>
      <c r="I14" s="13">
        <f>I33</f>
        <v>59719.8</v>
      </c>
      <c r="J14" s="14"/>
      <c r="K14" s="14"/>
      <c r="L14" s="14"/>
      <c r="M14" s="14"/>
      <c r="N14" s="13">
        <f t="shared" si="0"/>
        <v>59719.8</v>
      </c>
      <c r="O14" s="13">
        <f>O33</f>
        <v>0</v>
      </c>
      <c r="P14" s="13">
        <f>P33</f>
        <v>59719.8</v>
      </c>
    </row>
    <row r="15" spans="2:18" s="12" customFormat="1" ht="59.25" customHeight="1" x14ac:dyDescent="0.25">
      <c r="B15" s="162"/>
      <c r="C15" s="162"/>
      <c r="D15" s="183"/>
      <c r="E15" s="88" t="s">
        <v>23</v>
      </c>
      <c r="F15" s="85" t="s">
        <v>24</v>
      </c>
      <c r="G15" s="13">
        <f t="shared" si="1"/>
        <v>170600.7</v>
      </c>
      <c r="H15" s="13">
        <v>0</v>
      </c>
      <c r="I15" s="13">
        <f>I34</f>
        <v>170600.7</v>
      </c>
      <c r="J15" s="14"/>
      <c r="K15" s="14"/>
      <c r="L15" s="14"/>
      <c r="M15" s="14"/>
      <c r="N15" s="13">
        <f t="shared" si="0"/>
        <v>170600.7</v>
      </c>
      <c r="O15" s="13">
        <v>0</v>
      </c>
      <c r="P15" s="13">
        <f>P34</f>
        <v>170600.7</v>
      </c>
    </row>
    <row r="16" spans="2:18" s="12" customFormat="1" ht="45" customHeight="1" x14ac:dyDescent="0.25">
      <c r="B16" s="162"/>
      <c r="C16" s="162"/>
      <c r="D16" s="183"/>
      <c r="E16" s="88" t="s">
        <v>25</v>
      </c>
      <c r="F16" s="85" t="s">
        <v>26</v>
      </c>
      <c r="G16" s="13">
        <f t="shared" si="1"/>
        <v>105074.5</v>
      </c>
      <c r="H16" s="13">
        <f>H37</f>
        <v>105074.5</v>
      </c>
      <c r="I16" s="13">
        <f>I37</f>
        <v>0</v>
      </c>
      <c r="J16" s="14"/>
      <c r="K16" s="14"/>
      <c r="L16" s="14"/>
      <c r="M16" s="14"/>
      <c r="N16" s="13">
        <f t="shared" si="0"/>
        <v>105074.5</v>
      </c>
      <c r="O16" s="13">
        <f>O37</f>
        <v>105074.5</v>
      </c>
      <c r="P16" s="13">
        <f>P37</f>
        <v>0</v>
      </c>
    </row>
    <row r="17" spans="2:20" s="12" customFormat="1" ht="61.5" customHeight="1" x14ac:dyDescent="0.25">
      <c r="B17" s="162"/>
      <c r="C17" s="162"/>
      <c r="D17" s="183"/>
      <c r="E17" s="88" t="s">
        <v>27</v>
      </c>
      <c r="F17" s="85" t="s">
        <v>28</v>
      </c>
      <c r="G17" s="13">
        <f t="shared" si="1"/>
        <v>20093</v>
      </c>
      <c r="H17" s="13">
        <f>H142</f>
        <v>0</v>
      </c>
      <c r="I17" s="13">
        <f>I139</f>
        <v>20093</v>
      </c>
      <c r="J17" s="14"/>
      <c r="K17" s="14"/>
      <c r="L17" s="14"/>
      <c r="M17" s="14"/>
      <c r="N17" s="13">
        <f t="shared" si="0"/>
        <v>20093</v>
      </c>
      <c r="O17" s="13">
        <f>O142</f>
        <v>0</v>
      </c>
      <c r="P17" s="13">
        <f>P139</f>
        <v>20093</v>
      </c>
    </row>
    <row r="18" spans="2:20" s="12" customFormat="1" ht="46.5" customHeight="1" x14ac:dyDescent="0.25">
      <c r="B18" s="162"/>
      <c r="C18" s="162"/>
      <c r="D18" s="183"/>
      <c r="E18" s="88" t="s">
        <v>29</v>
      </c>
      <c r="F18" s="85" t="s">
        <v>30</v>
      </c>
      <c r="G18" s="13">
        <f t="shared" si="1"/>
        <v>89120.700000000012</v>
      </c>
      <c r="H18" s="13">
        <f>H146</f>
        <v>0</v>
      </c>
      <c r="I18" s="13">
        <f>I143</f>
        <v>89120.700000000012</v>
      </c>
      <c r="J18" s="14"/>
      <c r="K18" s="14"/>
      <c r="L18" s="14"/>
      <c r="M18" s="14"/>
      <c r="N18" s="13">
        <f t="shared" si="0"/>
        <v>89120.700000000012</v>
      </c>
      <c r="O18" s="13">
        <f>O146</f>
        <v>0</v>
      </c>
      <c r="P18" s="13">
        <f>P143</f>
        <v>89120.700000000012</v>
      </c>
    </row>
    <row r="19" spans="2:20" s="12" customFormat="1" ht="60.75" customHeight="1" x14ac:dyDescent="0.25">
      <c r="B19" s="163"/>
      <c r="C19" s="163"/>
      <c r="D19" s="184"/>
      <c r="E19" s="88" t="s">
        <v>31</v>
      </c>
      <c r="F19" s="85" t="s">
        <v>32</v>
      </c>
      <c r="G19" s="13">
        <v>0</v>
      </c>
      <c r="H19" s="13">
        <v>0</v>
      </c>
      <c r="I19" s="13">
        <v>0</v>
      </c>
      <c r="J19" s="14"/>
      <c r="K19" s="14"/>
      <c r="L19" s="14"/>
      <c r="M19" s="14"/>
      <c r="N19" s="13">
        <v>0</v>
      </c>
      <c r="O19" s="13">
        <v>0</v>
      </c>
      <c r="P19" s="13">
        <v>0</v>
      </c>
      <c r="S19" s="13"/>
      <c r="T19" s="13"/>
    </row>
    <row r="20" spans="2:20" s="12" customFormat="1" ht="18.75" customHeight="1" x14ac:dyDescent="0.25">
      <c r="B20" s="161" t="s">
        <v>33</v>
      </c>
      <c r="C20" s="161" t="s">
        <v>34</v>
      </c>
      <c r="D20" s="161" t="s">
        <v>525</v>
      </c>
      <c r="E20" s="88" t="s">
        <v>15</v>
      </c>
      <c r="F20" s="85" t="s">
        <v>16</v>
      </c>
      <c r="G20" s="13">
        <f t="shared" ref="G20:G38" si="2">H20+I20</f>
        <v>769928.20000000007</v>
      </c>
      <c r="H20" s="13">
        <f>H21+H33+H37</f>
        <v>165025.9</v>
      </c>
      <c r="I20" s="13">
        <f>I21+I33+I34+I37</f>
        <v>604902.30000000005</v>
      </c>
      <c r="J20" s="14"/>
      <c r="K20" s="14"/>
      <c r="L20" s="14"/>
      <c r="M20" s="14"/>
      <c r="N20" s="13">
        <f t="shared" ref="N20:N29" si="3">O20+P20</f>
        <v>769928.20000000007</v>
      </c>
      <c r="O20" s="13">
        <f>O21+O33+O37</f>
        <v>165025.9</v>
      </c>
      <c r="P20" s="13">
        <f>P21+P33+P34+P37</f>
        <v>604902.30000000005</v>
      </c>
    </row>
    <row r="21" spans="2:20" s="12" customFormat="1" ht="37.5" customHeight="1" x14ac:dyDescent="0.25">
      <c r="B21" s="162"/>
      <c r="C21" s="162"/>
      <c r="D21" s="162"/>
      <c r="E21" s="161" t="s">
        <v>35</v>
      </c>
      <c r="F21" s="85" t="s">
        <v>36</v>
      </c>
      <c r="G21" s="13">
        <f>H21+I21</f>
        <v>434533.20000000007</v>
      </c>
      <c r="H21" s="13">
        <f>H22+H25+H26+H27+H28+H29+H31+H32</f>
        <v>59951.4</v>
      </c>
      <c r="I21" s="13">
        <f>I22+I25+I26+I27+I28+I29+I31+I32</f>
        <v>374581.80000000005</v>
      </c>
      <c r="J21" s="13" t="e">
        <f>J22+J24+J25+J26+#REF!+J27+J28</f>
        <v>#REF!</v>
      </c>
      <c r="K21" s="13" t="e">
        <f>K22+K24+K25+K26+#REF!+K27+K28</f>
        <v>#REF!</v>
      </c>
      <c r="L21" s="13" t="e">
        <f>L22+L24+L25+L26+#REF!+L27+L28</f>
        <v>#REF!</v>
      </c>
      <c r="M21" s="13" t="e">
        <f>M22+M24+M25+M26+#REF!+M27+M28</f>
        <v>#REF!</v>
      </c>
      <c r="N21" s="13">
        <f t="shared" si="3"/>
        <v>434533.20000000007</v>
      </c>
      <c r="O21" s="13">
        <f>O22+O25+O26+O27+O28+O29+O31+O32</f>
        <v>59951.4</v>
      </c>
      <c r="P21" s="13">
        <f>P22+P25+P26+P27+P28+P29+P31+P32</f>
        <v>374581.80000000005</v>
      </c>
    </row>
    <row r="22" spans="2:20" s="12" customFormat="1" ht="18.75" x14ac:dyDescent="0.25">
      <c r="B22" s="162"/>
      <c r="C22" s="162"/>
      <c r="D22" s="162"/>
      <c r="E22" s="162"/>
      <c r="F22" s="85" t="s">
        <v>37</v>
      </c>
      <c r="G22" s="13">
        <f t="shared" si="2"/>
        <v>209951.4</v>
      </c>
      <c r="H22" s="13">
        <f>H43</f>
        <v>59951.4</v>
      </c>
      <c r="I22" s="13">
        <f>I43</f>
        <v>150000</v>
      </c>
      <c r="J22" s="14"/>
      <c r="K22" s="14"/>
      <c r="L22" s="14"/>
      <c r="M22" s="14"/>
      <c r="N22" s="13">
        <f t="shared" si="3"/>
        <v>209951.4</v>
      </c>
      <c r="O22" s="13">
        <f>O43</f>
        <v>59951.4</v>
      </c>
      <c r="P22" s="13">
        <f>P43</f>
        <v>150000</v>
      </c>
    </row>
    <row r="23" spans="2:20" s="12" customFormat="1" ht="18.75" hidden="1" customHeight="1" x14ac:dyDescent="0.25">
      <c r="B23" s="162"/>
      <c r="C23" s="162"/>
      <c r="D23" s="162"/>
      <c r="E23" s="162"/>
      <c r="F23" s="85" t="s">
        <v>38</v>
      </c>
      <c r="G23" s="13" t="e">
        <f t="shared" si="2"/>
        <v>#REF!</v>
      </c>
      <c r="H23" s="13" t="e">
        <f>#REF!</f>
        <v>#REF!</v>
      </c>
      <c r="I23" s="13" t="e">
        <f>#REF!</f>
        <v>#REF!</v>
      </c>
      <c r="J23" s="14"/>
      <c r="K23" s="14"/>
      <c r="L23" s="14"/>
      <c r="M23" s="14"/>
      <c r="N23" s="13" t="e">
        <f t="shared" si="3"/>
        <v>#REF!</v>
      </c>
      <c r="O23" s="13" t="e">
        <f>#REF!</f>
        <v>#REF!</v>
      </c>
      <c r="P23" s="13" t="e">
        <f>#REF!</f>
        <v>#REF!</v>
      </c>
    </row>
    <row r="24" spans="2:20" s="12" customFormat="1" ht="18.75" hidden="1" x14ac:dyDescent="0.25">
      <c r="B24" s="162"/>
      <c r="C24" s="162"/>
      <c r="D24" s="162"/>
      <c r="E24" s="162"/>
      <c r="F24" s="85" t="s">
        <v>39</v>
      </c>
      <c r="G24" s="13">
        <f t="shared" si="2"/>
        <v>89700</v>
      </c>
      <c r="H24" s="13">
        <f>H47</f>
        <v>0</v>
      </c>
      <c r="I24" s="13">
        <f>I47</f>
        <v>89700</v>
      </c>
      <c r="J24" s="14"/>
      <c r="K24" s="14"/>
      <c r="L24" s="14"/>
      <c r="M24" s="14"/>
      <c r="N24" s="13">
        <f t="shared" si="3"/>
        <v>89700</v>
      </c>
      <c r="O24" s="13">
        <f>O47</f>
        <v>0</v>
      </c>
      <c r="P24" s="13">
        <f>P47</f>
        <v>89700</v>
      </c>
    </row>
    <row r="25" spans="2:20" s="12" customFormat="1" ht="18.75" x14ac:dyDescent="0.25">
      <c r="B25" s="162"/>
      <c r="C25" s="162"/>
      <c r="D25" s="162"/>
      <c r="E25" s="162"/>
      <c r="F25" s="85" t="s">
        <v>40</v>
      </c>
      <c r="G25" s="13">
        <f t="shared" si="2"/>
        <v>80000</v>
      </c>
      <c r="H25" s="13">
        <f>H51</f>
        <v>0</v>
      </c>
      <c r="I25" s="13">
        <f>I51</f>
        <v>80000</v>
      </c>
      <c r="J25" s="14"/>
      <c r="K25" s="14"/>
      <c r="L25" s="14"/>
      <c r="M25" s="14"/>
      <c r="N25" s="13">
        <f t="shared" si="3"/>
        <v>80000</v>
      </c>
      <c r="O25" s="13">
        <f>O51</f>
        <v>0</v>
      </c>
      <c r="P25" s="13">
        <f>P51</f>
        <v>80000</v>
      </c>
    </row>
    <row r="26" spans="2:20" s="12" customFormat="1" ht="18.75" x14ac:dyDescent="0.25">
      <c r="B26" s="162"/>
      <c r="C26" s="162"/>
      <c r="D26" s="162"/>
      <c r="E26" s="162"/>
      <c r="F26" s="85" t="s">
        <v>41</v>
      </c>
      <c r="G26" s="13">
        <f t="shared" si="2"/>
        <v>19451.7</v>
      </c>
      <c r="H26" s="13">
        <v>0</v>
      </c>
      <c r="I26" s="13">
        <f>I52</f>
        <v>19451.7</v>
      </c>
      <c r="J26" s="14"/>
      <c r="K26" s="14"/>
      <c r="L26" s="14"/>
      <c r="M26" s="14"/>
      <c r="N26" s="13">
        <f t="shared" si="3"/>
        <v>19451.7</v>
      </c>
      <c r="O26" s="13">
        <v>0</v>
      </c>
      <c r="P26" s="13">
        <f>P52</f>
        <v>19451.7</v>
      </c>
    </row>
    <row r="27" spans="2:20" s="12" customFormat="1" ht="18.75" x14ac:dyDescent="0.25">
      <c r="B27" s="162"/>
      <c r="C27" s="162"/>
      <c r="D27" s="162"/>
      <c r="E27" s="162"/>
      <c r="F27" s="85" t="s">
        <v>42</v>
      </c>
      <c r="G27" s="13">
        <f t="shared" si="2"/>
        <v>16028.7</v>
      </c>
      <c r="H27" s="13">
        <f>H45</f>
        <v>0</v>
      </c>
      <c r="I27" s="13">
        <f>I45</f>
        <v>16028.7</v>
      </c>
      <c r="J27" s="14"/>
      <c r="K27" s="14"/>
      <c r="L27" s="14"/>
      <c r="M27" s="14"/>
      <c r="N27" s="13">
        <f t="shared" si="3"/>
        <v>16028.7</v>
      </c>
      <c r="O27" s="13">
        <f>O45</f>
        <v>0</v>
      </c>
      <c r="P27" s="13">
        <f>P45</f>
        <v>16028.7</v>
      </c>
    </row>
    <row r="28" spans="2:20" s="12" customFormat="1" ht="21.75" customHeight="1" x14ac:dyDescent="0.25">
      <c r="B28" s="162"/>
      <c r="C28" s="162"/>
      <c r="D28" s="162"/>
      <c r="E28" s="162"/>
      <c r="F28" s="85" t="str">
        <f>F49</f>
        <v>820 05 05 05 1 03 78100 500</v>
      </c>
      <c r="G28" s="137">
        <f>G49</f>
        <v>89700</v>
      </c>
      <c r="H28" s="137">
        <f t="shared" ref="H28:P28" si="4">H49</f>
        <v>0</v>
      </c>
      <c r="I28" s="137">
        <f t="shared" si="4"/>
        <v>89700</v>
      </c>
      <c r="J28" s="137">
        <f t="shared" si="4"/>
        <v>0</v>
      </c>
      <c r="K28" s="137">
        <f t="shared" si="4"/>
        <v>0</v>
      </c>
      <c r="L28" s="137">
        <f t="shared" si="4"/>
        <v>0</v>
      </c>
      <c r="M28" s="137">
        <f t="shared" si="4"/>
        <v>0</v>
      </c>
      <c r="N28" s="137">
        <f t="shared" si="4"/>
        <v>89700</v>
      </c>
      <c r="O28" s="137">
        <f t="shared" si="4"/>
        <v>0</v>
      </c>
      <c r="P28" s="137">
        <f t="shared" si="4"/>
        <v>89700</v>
      </c>
    </row>
    <row r="29" spans="2:20" s="12" customFormat="1" ht="18.75" x14ac:dyDescent="0.25">
      <c r="B29" s="162"/>
      <c r="C29" s="162"/>
      <c r="D29" s="162"/>
      <c r="E29" s="87"/>
      <c r="F29" s="85" t="s">
        <v>43</v>
      </c>
      <c r="G29" s="13">
        <f t="shared" si="2"/>
        <v>1600</v>
      </c>
      <c r="H29" s="13">
        <v>0</v>
      </c>
      <c r="I29" s="13">
        <f>I82</f>
        <v>1600</v>
      </c>
      <c r="J29" s="14"/>
      <c r="K29" s="14"/>
      <c r="L29" s="14"/>
      <c r="M29" s="14"/>
      <c r="N29" s="13">
        <f t="shared" si="3"/>
        <v>1600</v>
      </c>
      <c r="O29" s="13">
        <v>0</v>
      </c>
      <c r="P29" s="13">
        <f>P82</f>
        <v>1600</v>
      </c>
    </row>
    <row r="30" spans="2:20" s="12" customFormat="1" ht="18.75" hidden="1" x14ac:dyDescent="0.25">
      <c r="B30" s="162"/>
      <c r="C30" s="162"/>
      <c r="D30" s="162"/>
      <c r="E30" s="87"/>
      <c r="F30" s="85" t="s">
        <v>44</v>
      </c>
      <c r="G30" s="13">
        <f t="shared" si="2"/>
        <v>0</v>
      </c>
      <c r="H30" s="13">
        <f t="shared" ref="H30:P30" si="5">H85</f>
        <v>0</v>
      </c>
      <c r="I30" s="13">
        <f t="shared" si="5"/>
        <v>0</v>
      </c>
      <c r="J30" s="13">
        <f t="shared" si="5"/>
        <v>0</v>
      </c>
      <c r="K30" s="13">
        <f t="shared" si="5"/>
        <v>0</v>
      </c>
      <c r="L30" s="13">
        <f t="shared" si="5"/>
        <v>0</v>
      </c>
      <c r="M30" s="13">
        <f t="shared" si="5"/>
        <v>0</v>
      </c>
      <c r="N30" s="13">
        <f t="shared" si="5"/>
        <v>0</v>
      </c>
      <c r="O30" s="13">
        <f t="shared" si="5"/>
        <v>0</v>
      </c>
      <c r="P30" s="13">
        <f t="shared" si="5"/>
        <v>0</v>
      </c>
    </row>
    <row r="31" spans="2:20" s="12" customFormat="1" ht="18.75" x14ac:dyDescent="0.25">
      <c r="B31" s="162"/>
      <c r="C31" s="162"/>
      <c r="D31" s="162"/>
      <c r="E31" s="87"/>
      <c r="F31" s="131" t="s">
        <v>499</v>
      </c>
      <c r="G31" s="13">
        <f t="shared" si="2"/>
        <v>10000</v>
      </c>
      <c r="H31" s="13">
        <f>H86</f>
        <v>0</v>
      </c>
      <c r="I31" s="13">
        <f>P86</f>
        <v>10000</v>
      </c>
      <c r="J31" s="14"/>
      <c r="K31" s="14"/>
      <c r="L31" s="14"/>
      <c r="M31" s="14"/>
      <c r="N31" s="13">
        <f>N86</f>
        <v>10000</v>
      </c>
      <c r="O31" s="13">
        <f>O86</f>
        <v>0</v>
      </c>
      <c r="P31" s="13">
        <f>P86</f>
        <v>10000</v>
      </c>
    </row>
    <row r="32" spans="2:20" s="12" customFormat="1" ht="23.25" customHeight="1" x14ac:dyDescent="0.25">
      <c r="B32" s="162"/>
      <c r="C32" s="162"/>
      <c r="D32" s="162"/>
      <c r="E32" s="142"/>
      <c r="F32" s="140" t="str">
        <f>F79</f>
        <v>806 10 03 05 1 09 72340 800</v>
      </c>
      <c r="G32" s="140">
        <f t="shared" ref="G32:P32" si="6">G79</f>
        <v>7801.4</v>
      </c>
      <c r="H32" s="140">
        <f t="shared" si="6"/>
        <v>0</v>
      </c>
      <c r="I32" s="140">
        <f t="shared" si="6"/>
        <v>7801.4</v>
      </c>
      <c r="J32" s="140">
        <f t="shared" si="6"/>
        <v>0</v>
      </c>
      <c r="K32" s="140">
        <f t="shared" si="6"/>
        <v>0</v>
      </c>
      <c r="L32" s="140">
        <f t="shared" si="6"/>
        <v>0</v>
      </c>
      <c r="M32" s="140">
        <f t="shared" si="6"/>
        <v>0</v>
      </c>
      <c r="N32" s="140">
        <f t="shared" si="6"/>
        <v>7801.4</v>
      </c>
      <c r="O32" s="140">
        <f t="shared" si="6"/>
        <v>0</v>
      </c>
      <c r="P32" s="140">
        <f t="shared" si="6"/>
        <v>7801.4</v>
      </c>
    </row>
    <row r="33" spans="2:16" s="12" customFormat="1" ht="43.5" customHeight="1" x14ac:dyDescent="0.25">
      <c r="B33" s="162"/>
      <c r="C33" s="162"/>
      <c r="D33" s="162"/>
      <c r="E33" s="88" t="s">
        <v>21</v>
      </c>
      <c r="F33" s="85" t="s">
        <v>45</v>
      </c>
      <c r="G33" s="13">
        <f t="shared" si="2"/>
        <v>59719.8</v>
      </c>
      <c r="H33" s="13">
        <f>H65</f>
        <v>0</v>
      </c>
      <c r="I33" s="13">
        <f>I65</f>
        <v>59719.8</v>
      </c>
      <c r="J33" s="14"/>
      <c r="K33" s="14"/>
      <c r="L33" s="14"/>
      <c r="M33" s="14"/>
      <c r="N33" s="13">
        <f>O33+P33</f>
        <v>59719.8</v>
      </c>
      <c r="O33" s="13">
        <f>O65</f>
        <v>0</v>
      </c>
      <c r="P33" s="13">
        <f>P65</f>
        <v>59719.8</v>
      </c>
    </row>
    <row r="34" spans="2:16" s="12" customFormat="1" ht="21" customHeight="1" x14ac:dyDescent="0.25">
      <c r="B34" s="162"/>
      <c r="C34" s="162"/>
      <c r="D34" s="162"/>
      <c r="E34" s="161" t="s">
        <v>23</v>
      </c>
      <c r="F34" s="85" t="s">
        <v>36</v>
      </c>
      <c r="G34" s="13">
        <f t="shared" si="2"/>
        <v>170600.7</v>
      </c>
      <c r="H34" s="13">
        <f>H35</f>
        <v>0</v>
      </c>
      <c r="I34" s="13">
        <f>I35+I36</f>
        <v>170600.7</v>
      </c>
      <c r="J34" s="13" t="e">
        <f>K34+L34</f>
        <v>#REF!</v>
      </c>
      <c r="K34" s="13" t="e">
        <f>K35+#REF!</f>
        <v>#REF!</v>
      </c>
      <c r="L34" s="13" t="e">
        <f>L35+#REF!</f>
        <v>#REF!</v>
      </c>
      <c r="M34" s="13">
        <f>N34+O34</f>
        <v>170600.7</v>
      </c>
      <c r="N34" s="13">
        <f>O34+P34</f>
        <v>170600.7</v>
      </c>
      <c r="O34" s="13">
        <f>O35</f>
        <v>0</v>
      </c>
      <c r="P34" s="13">
        <f>P35+P36</f>
        <v>170600.7</v>
      </c>
    </row>
    <row r="35" spans="2:16" s="12" customFormat="1" ht="21" customHeight="1" x14ac:dyDescent="0.25">
      <c r="B35" s="162"/>
      <c r="C35" s="162"/>
      <c r="D35" s="162"/>
      <c r="E35" s="162"/>
      <c r="F35" s="85" t="s">
        <v>46</v>
      </c>
      <c r="G35" s="13">
        <f t="shared" si="2"/>
        <v>37324.800000000003</v>
      </c>
      <c r="H35" s="13">
        <v>0</v>
      </c>
      <c r="I35" s="13">
        <f>I58</f>
        <v>37324.800000000003</v>
      </c>
      <c r="J35" s="14"/>
      <c r="K35" s="14"/>
      <c r="L35" s="14"/>
      <c r="M35" s="14"/>
      <c r="N35" s="13">
        <f>O35+P35</f>
        <v>37324.800000000003</v>
      </c>
      <c r="O35" s="13">
        <v>0</v>
      </c>
      <c r="P35" s="13">
        <f>P53</f>
        <v>37324.800000000003</v>
      </c>
    </row>
    <row r="36" spans="2:16" s="12" customFormat="1" ht="24" customHeight="1" x14ac:dyDescent="0.25">
      <c r="B36" s="162"/>
      <c r="C36" s="162"/>
      <c r="D36" s="162"/>
      <c r="E36" s="163"/>
      <c r="F36" s="85" t="s">
        <v>47</v>
      </c>
      <c r="G36" s="13">
        <f t="shared" si="2"/>
        <v>133275.9</v>
      </c>
      <c r="H36" s="13">
        <v>0</v>
      </c>
      <c r="I36" s="13">
        <f>I59</f>
        <v>133275.9</v>
      </c>
      <c r="J36" s="14"/>
      <c r="K36" s="14"/>
      <c r="L36" s="14"/>
      <c r="M36" s="14"/>
      <c r="N36" s="13">
        <f>O36+P36</f>
        <v>133275.9</v>
      </c>
      <c r="O36" s="13">
        <v>0</v>
      </c>
      <c r="P36" s="13">
        <f>P59</f>
        <v>133275.9</v>
      </c>
    </row>
    <row r="37" spans="2:16" s="12" customFormat="1" ht="18.75" customHeight="1" x14ac:dyDescent="0.25">
      <c r="B37" s="162"/>
      <c r="C37" s="162"/>
      <c r="D37" s="162"/>
      <c r="E37" s="161" t="s">
        <v>25</v>
      </c>
      <c r="F37" s="85" t="s">
        <v>36</v>
      </c>
      <c r="G37" s="13">
        <f t="shared" si="2"/>
        <v>105074.5</v>
      </c>
      <c r="H37" s="13">
        <f>SUM(H38:H40)</f>
        <v>105074.5</v>
      </c>
      <c r="I37" s="13">
        <f>I41</f>
        <v>0</v>
      </c>
      <c r="J37" s="13">
        <f>SUM(J38:J39)</f>
        <v>0</v>
      </c>
      <c r="K37" s="13">
        <f>SUM(K38:K39)</f>
        <v>0</v>
      </c>
      <c r="L37" s="13">
        <f>SUM(L38:L39)</f>
        <v>0</v>
      </c>
      <c r="M37" s="13">
        <f>SUM(M38:M39)</f>
        <v>0</v>
      </c>
      <c r="N37" s="13">
        <f>O37+P37</f>
        <v>105074.5</v>
      </c>
      <c r="O37" s="13">
        <f>SUM(O38:O40)</f>
        <v>105074.5</v>
      </c>
      <c r="P37" s="13">
        <f>P41</f>
        <v>0</v>
      </c>
    </row>
    <row r="38" spans="2:16" s="12" customFormat="1" ht="18.75" x14ac:dyDescent="0.25">
      <c r="B38" s="162"/>
      <c r="C38" s="162"/>
      <c r="D38" s="162"/>
      <c r="E38" s="162"/>
      <c r="F38" s="85" t="s">
        <v>48</v>
      </c>
      <c r="G38" s="13">
        <f t="shared" si="2"/>
        <v>26682.9</v>
      </c>
      <c r="H38" s="13">
        <f>H68</f>
        <v>26682.9</v>
      </c>
      <c r="I38" s="13">
        <f>I68</f>
        <v>0</v>
      </c>
      <c r="J38" s="14"/>
      <c r="K38" s="14"/>
      <c r="L38" s="14"/>
      <c r="M38" s="14"/>
      <c r="N38" s="13">
        <f>N68</f>
        <v>26682.9</v>
      </c>
      <c r="O38" s="13">
        <f>O68</f>
        <v>26682.9</v>
      </c>
      <c r="P38" s="13">
        <f>P68</f>
        <v>0</v>
      </c>
    </row>
    <row r="39" spans="2:16" s="12" customFormat="1" ht="18.75" x14ac:dyDescent="0.25">
      <c r="B39" s="162"/>
      <c r="C39" s="162"/>
      <c r="D39" s="162"/>
      <c r="E39" s="162"/>
      <c r="F39" s="85" t="s">
        <v>49</v>
      </c>
      <c r="G39" s="13">
        <f>G76</f>
        <v>37348.699999999997</v>
      </c>
      <c r="H39" s="13">
        <f>H76</f>
        <v>37348.699999999997</v>
      </c>
      <c r="I39" s="13">
        <f t="shared" ref="I39:P39" si="7">I76</f>
        <v>0</v>
      </c>
      <c r="J39" s="13">
        <f t="shared" si="7"/>
        <v>0</v>
      </c>
      <c r="K39" s="13">
        <f t="shared" si="7"/>
        <v>0</v>
      </c>
      <c r="L39" s="13">
        <f t="shared" si="7"/>
        <v>0</v>
      </c>
      <c r="M39" s="13">
        <f t="shared" si="7"/>
        <v>0</v>
      </c>
      <c r="N39" s="13">
        <f>N76</f>
        <v>37348.699999999997</v>
      </c>
      <c r="O39" s="13">
        <f>O76</f>
        <v>37348.699999999997</v>
      </c>
      <c r="P39" s="13">
        <f t="shared" si="7"/>
        <v>0</v>
      </c>
    </row>
    <row r="40" spans="2:16" s="12" customFormat="1" ht="18.75" x14ac:dyDescent="0.25">
      <c r="B40" s="162"/>
      <c r="C40" s="162"/>
      <c r="D40" s="162"/>
      <c r="E40" s="162"/>
      <c r="F40" s="85" t="str">
        <f>F73</f>
        <v xml:space="preserve">851 10 03 05 1 07 51340 300  </v>
      </c>
      <c r="G40" s="85">
        <f>G71</f>
        <v>41042.9</v>
      </c>
      <c r="H40" s="85">
        <f>H71</f>
        <v>41042.9</v>
      </c>
      <c r="I40" s="85">
        <f>I71</f>
        <v>0</v>
      </c>
      <c r="J40" s="85">
        <f t="shared" ref="J40:O40" si="8">J71</f>
        <v>0</v>
      </c>
      <c r="K40" s="85">
        <f t="shared" si="8"/>
        <v>0</v>
      </c>
      <c r="L40" s="85">
        <f t="shared" si="8"/>
        <v>0</v>
      </c>
      <c r="M40" s="85">
        <f t="shared" si="8"/>
        <v>0</v>
      </c>
      <c r="N40" s="85">
        <f t="shared" si="8"/>
        <v>41042.9</v>
      </c>
      <c r="O40" s="85">
        <f t="shared" si="8"/>
        <v>41042.9</v>
      </c>
      <c r="P40" s="85">
        <f>P71</f>
        <v>0</v>
      </c>
    </row>
    <row r="41" spans="2:16" s="12" customFormat="1" ht="18.75" hidden="1" x14ac:dyDescent="0.25">
      <c r="B41" s="163"/>
      <c r="C41" s="163"/>
      <c r="D41" s="163"/>
      <c r="E41" s="163"/>
      <c r="F41" s="85" t="s">
        <v>50</v>
      </c>
      <c r="G41" s="13">
        <f t="shared" ref="G41:G51" si="9">H41+I41</f>
        <v>0</v>
      </c>
      <c r="H41" s="13">
        <v>0</v>
      </c>
      <c r="I41" s="13">
        <v>0</v>
      </c>
      <c r="J41" s="14"/>
      <c r="K41" s="14"/>
      <c r="L41" s="14"/>
      <c r="M41" s="14"/>
      <c r="N41" s="13">
        <f t="shared" ref="N41:N64" si="10">O41+P41</f>
        <v>0</v>
      </c>
      <c r="O41" s="13">
        <v>0</v>
      </c>
      <c r="P41" s="13">
        <f>P674</f>
        <v>0</v>
      </c>
    </row>
    <row r="42" spans="2:16" s="12" customFormat="1" ht="27.75" customHeight="1" x14ac:dyDescent="0.25">
      <c r="B42" s="159" t="s">
        <v>51</v>
      </c>
      <c r="C42" s="159" t="s">
        <v>52</v>
      </c>
      <c r="D42" s="161" t="s">
        <v>53</v>
      </c>
      <c r="E42" s="88" t="s">
        <v>15</v>
      </c>
      <c r="F42" s="85" t="s">
        <v>16</v>
      </c>
      <c r="G42" s="13">
        <f t="shared" si="9"/>
        <v>209951.4</v>
      </c>
      <c r="H42" s="13">
        <f>H43</f>
        <v>59951.4</v>
      </c>
      <c r="I42" s="13">
        <f>I43</f>
        <v>150000</v>
      </c>
      <c r="J42" s="14"/>
      <c r="K42" s="14"/>
      <c r="L42" s="14"/>
      <c r="M42" s="14"/>
      <c r="N42" s="13">
        <f t="shared" si="10"/>
        <v>209951.4</v>
      </c>
      <c r="O42" s="13">
        <f>O43</f>
        <v>59951.4</v>
      </c>
      <c r="P42" s="13">
        <f>P43</f>
        <v>150000</v>
      </c>
    </row>
    <row r="43" spans="2:16" s="12" customFormat="1" ht="144.75" customHeight="1" x14ac:dyDescent="0.25">
      <c r="B43" s="159"/>
      <c r="C43" s="159"/>
      <c r="D43" s="162"/>
      <c r="E43" s="88" t="s">
        <v>35</v>
      </c>
      <c r="F43" s="89" t="s">
        <v>54</v>
      </c>
      <c r="G43" s="13">
        <f t="shared" si="9"/>
        <v>209951.4</v>
      </c>
      <c r="H43" s="121">
        <v>59951.4</v>
      </c>
      <c r="I43" s="121">
        <v>150000</v>
      </c>
      <c r="J43" s="14"/>
      <c r="K43" s="14"/>
      <c r="L43" s="14"/>
      <c r="M43" s="14"/>
      <c r="N43" s="13">
        <f t="shared" si="10"/>
        <v>209951.4</v>
      </c>
      <c r="O43" s="121">
        <v>59951.4</v>
      </c>
      <c r="P43" s="121">
        <v>150000</v>
      </c>
    </row>
    <row r="44" spans="2:16" s="12" customFormat="1" ht="18.75" x14ac:dyDescent="0.25">
      <c r="B44" s="159" t="s">
        <v>55</v>
      </c>
      <c r="C44" s="159" t="s">
        <v>56</v>
      </c>
      <c r="D44" s="159" t="s">
        <v>496</v>
      </c>
      <c r="E44" s="88" t="s">
        <v>15</v>
      </c>
      <c r="F44" s="85" t="s">
        <v>16</v>
      </c>
      <c r="G44" s="13">
        <f t="shared" si="9"/>
        <v>16028.7</v>
      </c>
      <c r="H44" s="13">
        <f>H45</f>
        <v>0</v>
      </c>
      <c r="I44" s="13">
        <f>I45</f>
        <v>16028.7</v>
      </c>
      <c r="J44" s="14"/>
      <c r="K44" s="14"/>
      <c r="L44" s="14"/>
      <c r="M44" s="14"/>
      <c r="N44" s="13">
        <f t="shared" si="10"/>
        <v>16028.7</v>
      </c>
      <c r="O44" s="13">
        <f>O45</f>
        <v>0</v>
      </c>
      <c r="P44" s="13">
        <f>P45</f>
        <v>16028.7</v>
      </c>
    </row>
    <row r="45" spans="2:16" s="12" customFormat="1" ht="93" customHeight="1" x14ac:dyDescent="0.25">
      <c r="B45" s="159"/>
      <c r="C45" s="179"/>
      <c r="D45" s="159"/>
      <c r="E45" s="88" t="s">
        <v>35</v>
      </c>
      <c r="F45" s="85" t="s">
        <v>57</v>
      </c>
      <c r="G45" s="13">
        <f t="shared" si="9"/>
        <v>16028.7</v>
      </c>
      <c r="H45" s="13">
        <v>0</v>
      </c>
      <c r="I45" s="13">
        <v>16028.7</v>
      </c>
      <c r="J45" s="14"/>
      <c r="K45" s="14"/>
      <c r="L45" s="14"/>
      <c r="M45" s="14"/>
      <c r="N45" s="13">
        <f t="shared" si="10"/>
        <v>16028.7</v>
      </c>
      <c r="O45" s="13">
        <v>0</v>
      </c>
      <c r="P45" s="13">
        <v>16028.7</v>
      </c>
    </row>
    <row r="46" spans="2:16" s="12" customFormat="1" ht="18.75" customHeight="1" x14ac:dyDescent="0.25">
      <c r="B46" s="159" t="s">
        <v>58</v>
      </c>
      <c r="C46" s="159" t="s">
        <v>59</v>
      </c>
      <c r="D46" s="161" t="s">
        <v>524</v>
      </c>
      <c r="E46" s="88" t="s">
        <v>15</v>
      </c>
      <c r="F46" s="85" t="s">
        <v>16</v>
      </c>
      <c r="G46" s="13">
        <f t="shared" si="9"/>
        <v>89700</v>
      </c>
      <c r="H46" s="13">
        <f>H47</f>
        <v>0</v>
      </c>
      <c r="I46" s="13">
        <f>I47</f>
        <v>89700</v>
      </c>
      <c r="J46" s="14"/>
      <c r="K46" s="14"/>
      <c r="L46" s="14"/>
      <c r="M46" s="14"/>
      <c r="N46" s="13">
        <f t="shared" si="10"/>
        <v>89700</v>
      </c>
      <c r="O46" s="13">
        <f>O47</f>
        <v>0</v>
      </c>
      <c r="P46" s="13">
        <f>P47</f>
        <v>89700</v>
      </c>
    </row>
    <row r="47" spans="2:16" s="12" customFormat="1" ht="54.75" customHeight="1" x14ac:dyDescent="0.25">
      <c r="B47" s="159"/>
      <c r="C47" s="159"/>
      <c r="D47" s="162"/>
      <c r="E47" s="86" t="s">
        <v>35</v>
      </c>
      <c r="F47" s="137" t="s">
        <v>39</v>
      </c>
      <c r="G47" s="13">
        <f t="shared" si="9"/>
        <v>89700</v>
      </c>
      <c r="H47" s="13">
        <v>0</v>
      </c>
      <c r="I47" s="13">
        <f>I49</f>
        <v>89700</v>
      </c>
      <c r="J47" s="14"/>
      <c r="K47" s="14"/>
      <c r="L47" s="14"/>
      <c r="M47" s="14"/>
      <c r="N47" s="13">
        <f t="shared" si="10"/>
        <v>89700</v>
      </c>
      <c r="O47" s="13">
        <v>0</v>
      </c>
      <c r="P47" s="13">
        <f>P49</f>
        <v>89700</v>
      </c>
    </row>
    <row r="48" spans="2:16" s="12" customFormat="1" ht="22.5" customHeight="1" x14ac:dyDescent="0.25">
      <c r="B48" s="180" t="s">
        <v>511</v>
      </c>
      <c r="C48" s="161" t="s">
        <v>512</v>
      </c>
      <c r="D48" s="162"/>
      <c r="E48" s="135" t="s">
        <v>15</v>
      </c>
      <c r="F48" s="137" t="s">
        <v>16</v>
      </c>
      <c r="G48" s="13">
        <f t="shared" ref="G48:G49" si="11">H48+I48</f>
        <v>89700</v>
      </c>
      <c r="H48" s="13">
        <f>H49</f>
        <v>0</v>
      </c>
      <c r="I48" s="13">
        <f>I49</f>
        <v>89700</v>
      </c>
      <c r="J48" s="14"/>
      <c r="K48" s="14"/>
      <c r="L48" s="14"/>
      <c r="M48" s="14"/>
      <c r="N48" s="13">
        <f t="shared" ref="N48:N49" si="12">O48+P48</f>
        <v>89700</v>
      </c>
      <c r="O48" s="13">
        <f>O49</f>
        <v>0</v>
      </c>
      <c r="P48" s="13">
        <f>P49</f>
        <v>89700</v>
      </c>
    </row>
    <row r="49" spans="2:16" s="12" customFormat="1" ht="45.75" customHeight="1" x14ac:dyDescent="0.25">
      <c r="B49" s="181"/>
      <c r="C49" s="163"/>
      <c r="D49" s="163"/>
      <c r="E49" s="136" t="s">
        <v>35</v>
      </c>
      <c r="F49" s="137" t="s">
        <v>39</v>
      </c>
      <c r="G49" s="13">
        <f t="shared" si="11"/>
        <v>89700</v>
      </c>
      <c r="H49" s="13">
        <v>0</v>
      </c>
      <c r="I49" s="13">
        <v>89700</v>
      </c>
      <c r="J49" s="14"/>
      <c r="K49" s="14"/>
      <c r="L49" s="14"/>
      <c r="M49" s="14"/>
      <c r="N49" s="13">
        <f t="shared" si="12"/>
        <v>89700</v>
      </c>
      <c r="O49" s="13">
        <v>0</v>
      </c>
      <c r="P49" s="13">
        <v>89700</v>
      </c>
    </row>
    <row r="50" spans="2:16" s="12" customFormat="1" ht="18.75" customHeight="1" x14ac:dyDescent="0.25">
      <c r="B50" s="161" t="s">
        <v>61</v>
      </c>
      <c r="C50" s="161" t="s">
        <v>62</v>
      </c>
      <c r="D50" s="161" t="s">
        <v>63</v>
      </c>
      <c r="E50" s="144" t="s">
        <v>15</v>
      </c>
      <c r="F50" s="140" t="s">
        <v>16</v>
      </c>
      <c r="G50" s="13">
        <f t="shared" si="9"/>
        <v>270052.40000000002</v>
      </c>
      <c r="H50" s="13">
        <f>H51</f>
        <v>0</v>
      </c>
      <c r="I50" s="13">
        <f>I51+I53+I52+I54</f>
        <v>270052.40000000002</v>
      </c>
      <c r="J50" s="14"/>
      <c r="K50" s="14"/>
      <c r="L50" s="14"/>
      <c r="M50" s="14"/>
      <c r="N50" s="13">
        <f t="shared" si="10"/>
        <v>270052.40000000002</v>
      </c>
      <c r="O50" s="13">
        <f>O51</f>
        <v>0</v>
      </c>
      <c r="P50" s="13">
        <f>P51+P53+P52+P54</f>
        <v>270052.40000000002</v>
      </c>
    </row>
    <row r="51" spans="2:16" s="12" customFormat="1" ht="27" customHeight="1" x14ac:dyDescent="0.25">
      <c r="B51" s="162"/>
      <c r="C51" s="162"/>
      <c r="D51" s="162"/>
      <c r="E51" s="161" t="s">
        <v>35</v>
      </c>
      <c r="F51" s="140" t="s">
        <v>40</v>
      </c>
      <c r="G51" s="13">
        <f t="shared" si="9"/>
        <v>80000</v>
      </c>
      <c r="H51" s="13">
        <f>H56</f>
        <v>0</v>
      </c>
      <c r="I51" s="13">
        <f>I55</f>
        <v>80000</v>
      </c>
      <c r="J51" s="14"/>
      <c r="K51" s="14"/>
      <c r="L51" s="14"/>
      <c r="M51" s="14"/>
      <c r="N51" s="13">
        <f t="shared" si="10"/>
        <v>80000</v>
      </c>
      <c r="O51" s="13">
        <f>O56</f>
        <v>0</v>
      </c>
      <c r="P51" s="13">
        <f>P56</f>
        <v>80000</v>
      </c>
    </row>
    <row r="52" spans="2:16" s="12" customFormat="1" ht="24.75" customHeight="1" x14ac:dyDescent="0.25">
      <c r="B52" s="162"/>
      <c r="C52" s="162"/>
      <c r="D52" s="162"/>
      <c r="E52" s="163"/>
      <c r="F52" s="140" t="s">
        <v>41</v>
      </c>
      <c r="G52" s="13">
        <f>G60+G62</f>
        <v>19451.7</v>
      </c>
      <c r="H52" s="13">
        <f>H60+H62</f>
        <v>0</v>
      </c>
      <c r="I52" s="13">
        <f>I60+I62</f>
        <v>19451.7</v>
      </c>
      <c r="J52" s="14"/>
      <c r="K52" s="14"/>
      <c r="L52" s="14"/>
      <c r="M52" s="14"/>
      <c r="N52" s="13">
        <f t="shared" si="10"/>
        <v>19451.7</v>
      </c>
      <c r="O52" s="13">
        <f>O60+O62</f>
        <v>0</v>
      </c>
      <c r="P52" s="13">
        <f>P60+P62</f>
        <v>19451.7</v>
      </c>
    </row>
    <row r="53" spans="2:16" s="12" customFormat="1" ht="33" customHeight="1" x14ac:dyDescent="0.25">
      <c r="B53" s="162"/>
      <c r="C53" s="162"/>
      <c r="D53" s="162"/>
      <c r="E53" s="161" t="s">
        <v>23</v>
      </c>
      <c r="F53" s="140" t="s">
        <v>46</v>
      </c>
      <c r="G53" s="13">
        <f t="shared" ref="G53:G64" si="13">H53+I53</f>
        <v>37324.800000000003</v>
      </c>
      <c r="H53" s="13">
        <v>0</v>
      </c>
      <c r="I53" s="13">
        <f>I58</f>
        <v>37324.800000000003</v>
      </c>
      <c r="J53" s="14"/>
      <c r="K53" s="14"/>
      <c r="L53" s="14"/>
      <c r="M53" s="14"/>
      <c r="N53" s="13">
        <f t="shared" si="10"/>
        <v>37324.800000000003</v>
      </c>
      <c r="O53" s="13">
        <v>0</v>
      </c>
      <c r="P53" s="13">
        <f>P58</f>
        <v>37324.800000000003</v>
      </c>
    </row>
    <row r="54" spans="2:16" s="12" customFormat="1" ht="30.75" customHeight="1" x14ac:dyDescent="0.25">
      <c r="B54" s="163"/>
      <c r="C54" s="163"/>
      <c r="D54" s="163"/>
      <c r="E54" s="163"/>
      <c r="F54" s="140" t="s">
        <v>47</v>
      </c>
      <c r="G54" s="13">
        <f t="shared" si="13"/>
        <v>133275.9</v>
      </c>
      <c r="H54" s="13">
        <v>0</v>
      </c>
      <c r="I54" s="13">
        <f>I59</f>
        <v>133275.9</v>
      </c>
      <c r="J54" s="14"/>
      <c r="K54" s="14"/>
      <c r="L54" s="14"/>
      <c r="M54" s="14"/>
      <c r="N54" s="13">
        <f t="shared" si="10"/>
        <v>133275.9</v>
      </c>
      <c r="O54" s="13">
        <v>0</v>
      </c>
      <c r="P54" s="13">
        <f>P59</f>
        <v>133275.9</v>
      </c>
    </row>
    <row r="55" spans="2:16" s="12" customFormat="1" ht="37.5" customHeight="1" x14ac:dyDescent="0.25">
      <c r="B55" s="164" t="s">
        <v>64</v>
      </c>
      <c r="C55" s="161" t="s">
        <v>65</v>
      </c>
      <c r="D55" s="159" t="s">
        <v>523</v>
      </c>
      <c r="E55" s="144" t="s">
        <v>15</v>
      </c>
      <c r="F55" s="140" t="s">
        <v>16</v>
      </c>
      <c r="G55" s="13">
        <f t="shared" si="13"/>
        <v>80000</v>
      </c>
      <c r="H55" s="13">
        <f>H56</f>
        <v>0</v>
      </c>
      <c r="I55" s="13">
        <f>I56</f>
        <v>80000</v>
      </c>
      <c r="J55" s="14"/>
      <c r="K55" s="14"/>
      <c r="L55" s="14"/>
      <c r="M55" s="14"/>
      <c r="N55" s="13">
        <f t="shared" si="10"/>
        <v>80000</v>
      </c>
      <c r="O55" s="13">
        <f>O56</f>
        <v>0</v>
      </c>
      <c r="P55" s="13">
        <f>P56</f>
        <v>80000</v>
      </c>
    </row>
    <row r="56" spans="2:16" s="12" customFormat="1" ht="150.75" customHeight="1" x14ac:dyDescent="0.25">
      <c r="B56" s="165"/>
      <c r="C56" s="162"/>
      <c r="D56" s="159"/>
      <c r="E56" s="141" t="s">
        <v>35</v>
      </c>
      <c r="F56" s="140" t="s">
        <v>40</v>
      </c>
      <c r="G56" s="13">
        <f t="shared" si="13"/>
        <v>80000</v>
      </c>
      <c r="H56" s="13">
        <v>0</v>
      </c>
      <c r="I56" s="13">
        <v>80000</v>
      </c>
      <c r="J56" s="14"/>
      <c r="K56" s="14"/>
      <c r="L56" s="14"/>
      <c r="M56" s="14"/>
      <c r="N56" s="13">
        <f t="shared" si="10"/>
        <v>80000</v>
      </c>
      <c r="O56" s="13">
        <v>0</v>
      </c>
      <c r="P56" s="13">
        <v>80000</v>
      </c>
    </row>
    <row r="57" spans="2:16" s="12" customFormat="1" ht="23.25" customHeight="1" x14ac:dyDescent="0.25">
      <c r="B57" s="164" t="s">
        <v>66</v>
      </c>
      <c r="C57" s="161" t="s">
        <v>67</v>
      </c>
      <c r="D57" s="161" t="s">
        <v>513</v>
      </c>
      <c r="E57" s="144" t="s">
        <v>15</v>
      </c>
      <c r="F57" s="140" t="s">
        <v>16</v>
      </c>
      <c r="G57" s="13">
        <f t="shared" si="13"/>
        <v>170600.7</v>
      </c>
      <c r="H57" s="13">
        <f>H58</f>
        <v>0</v>
      </c>
      <c r="I57" s="13">
        <f>I58+I59</f>
        <v>170600.7</v>
      </c>
      <c r="J57" s="14"/>
      <c r="K57" s="14"/>
      <c r="L57" s="14"/>
      <c r="M57" s="14"/>
      <c r="N57" s="13">
        <f t="shared" si="10"/>
        <v>170600.7</v>
      </c>
      <c r="O57" s="13">
        <f>O58</f>
        <v>0</v>
      </c>
      <c r="P57" s="13">
        <f>P58+P59</f>
        <v>170600.7</v>
      </c>
    </row>
    <row r="58" spans="2:16" s="12" customFormat="1" ht="45" customHeight="1" x14ac:dyDescent="0.25">
      <c r="B58" s="165"/>
      <c r="C58" s="162"/>
      <c r="D58" s="162"/>
      <c r="E58" s="161" t="s">
        <v>23</v>
      </c>
      <c r="F58" s="140" t="s">
        <v>46</v>
      </c>
      <c r="G58" s="13">
        <f t="shared" si="13"/>
        <v>37324.800000000003</v>
      </c>
      <c r="H58" s="13">
        <v>0</v>
      </c>
      <c r="I58" s="13">
        <v>37324.800000000003</v>
      </c>
      <c r="J58" s="14"/>
      <c r="K58" s="14"/>
      <c r="L58" s="14"/>
      <c r="M58" s="14"/>
      <c r="N58" s="13">
        <f t="shared" si="10"/>
        <v>37324.800000000003</v>
      </c>
      <c r="O58" s="13">
        <v>0</v>
      </c>
      <c r="P58" s="13">
        <v>37324.800000000003</v>
      </c>
    </row>
    <row r="59" spans="2:16" s="12" customFormat="1" ht="244.5" customHeight="1" x14ac:dyDescent="0.25">
      <c r="B59" s="145"/>
      <c r="C59" s="162"/>
      <c r="D59" s="163"/>
      <c r="E59" s="163"/>
      <c r="F59" s="147" t="s">
        <v>47</v>
      </c>
      <c r="G59" s="13">
        <f t="shared" si="13"/>
        <v>133275.9</v>
      </c>
      <c r="H59" s="13">
        <v>0</v>
      </c>
      <c r="I59" s="13">
        <v>133275.9</v>
      </c>
      <c r="J59" s="14"/>
      <c r="K59" s="14"/>
      <c r="L59" s="14"/>
      <c r="M59" s="14"/>
      <c r="N59" s="13">
        <f t="shared" si="10"/>
        <v>133275.9</v>
      </c>
      <c r="O59" s="13">
        <v>0</v>
      </c>
      <c r="P59" s="13">
        <v>133275.9</v>
      </c>
    </row>
    <row r="60" spans="2:16" s="12" customFormat="1" ht="38.25" customHeight="1" x14ac:dyDescent="0.25">
      <c r="B60" s="164" t="s">
        <v>68</v>
      </c>
      <c r="C60" s="161" t="s">
        <v>69</v>
      </c>
      <c r="D60" s="161" t="s">
        <v>543</v>
      </c>
      <c r="E60" s="144" t="s">
        <v>15</v>
      </c>
      <c r="F60" s="140" t="s">
        <v>16</v>
      </c>
      <c r="G60" s="13">
        <f t="shared" si="13"/>
        <v>11451.7</v>
      </c>
      <c r="H60" s="13">
        <f>H61</f>
        <v>0</v>
      </c>
      <c r="I60" s="13">
        <f>I61</f>
        <v>11451.7</v>
      </c>
      <c r="J60" s="14"/>
      <c r="K60" s="14"/>
      <c r="L60" s="14"/>
      <c r="M60" s="14"/>
      <c r="N60" s="13">
        <f t="shared" si="10"/>
        <v>11451.7</v>
      </c>
      <c r="O60" s="13">
        <f>O61</f>
        <v>0</v>
      </c>
      <c r="P60" s="13">
        <f>P61</f>
        <v>11451.7</v>
      </c>
    </row>
    <row r="61" spans="2:16" s="12" customFormat="1" ht="48.75" customHeight="1" x14ac:dyDescent="0.25">
      <c r="B61" s="166"/>
      <c r="C61" s="163"/>
      <c r="D61" s="163"/>
      <c r="E61" s="144" t="s">
        <v>35</v>
      </c>
      <c r="F61" s="140" t="s">
        <v>41</v>
      </c>
      <c r="G61" s="13">
        <f t="shared" si="13"/>
        <v>11451.7</v>
      </c>
      <c r="H61" s="13">
        <v>0</v>
      </c>
      <c r="I61" s="13">
        <v>11451.7</v>
      </c>
      <c r="J61" s="14"/>
      <c r="K61" s="14"/>
      <c r="L61" s="14"/>
      <c r="M61" s="14"/>
      <c r="N61" s="13">
        <f t="shared" si="10"/>
        <v>11451.7</v>
      </c>
      <c r="O61" s="13">
        <v>0</v>
      </c>
      <c r="P61" s="13">
        <v>11451.7</v>
      </c>
    </row>
    <row r="62" spans="2:16" s="12" customFormat="1" ht="48" customHeight="1" x14ac:dyDescent="0.25">
      <c r="B62" s="164" t="s">
        <v>70</v>
      </c>
      <c r="C62" s="161" t="s">
        <v>71</v>
      </c>
      <c r="D62" s="161" t="s">
        <v>492</v>
      </c>
      <c r="E62" s="144" t="s">
        <v>15</v>
      </c>
      <c r="F62" s="140" t="s">
        <v>16</v>
      </c>
      <c r="G62" s="13">
        <f t="shared" si="13"/>
        <v>8000</v>
      </c>
      <c r="H62" s="13">
        <f>H63</f>
        <v>0</v>
      </c>
      <c r="I62" s="13">
        <f>I63</f>
        <v>8000</v>
      </c>
      <c r="J62" s="14"/>
      <c r="K62" s="14"/>
      <c r="L62" s="14"/>
      <c r="M62" s="14"/>
      <c r="N62" s="13">
        <f t="shared" si="10"/>
        <v>8000</v>
      </c>
      <c r="O62" s="13">
        <f>O63</f>
        <v>0</v>
      </c>
      <c r="P62" s="13">
        <f>P63</f>
        <v>8000</v>
      </c>
    </row>
    <row r="63" spans="2:16" s="12" customFormat="1" ht="80.25" customHeight="1" x14ac:dyDescent="0.25">
      <c r="B63" s="166"/>
      <c r="C63" s="163"/>
      <c r="D63" s="163"/>
      <c r="E63" s="144" t="s">
        <v>35</v>
      </c>
      <c r="F63" s="140" t="s">
        <v>41</v>
      </c>
      <c r="G63" s="13">
        <f t="shared" si="13"/>
        <v>8000</v>
      </c>
      <c r="H63" s="13">
        <v>0</v>
      </c>
      <c r="I63" s="13">
        <v>8000</v>
      </c>
      <c r="J63" s="14"/>
      <c r="K63" s="14"/>
      <c r="L63" s="14"/>
      <c r="M63" s="14"/>
      <c r="N63" s="13">
        <f t="shared" si="10"/>
        <v>8000</v>
      </c>
      <c r="O63" s="13">
        <v>0</v>
      </c>
      <c r="P63" s="13">
        <v>8000</v>
      </c>
    </row>
    <row r="64" spans="2:16" s="12" customFormat="1" ht="18.75" customHeight="1" x14ac:dyDescent="0.25">
      <c r="B64" s="159" t="s">
        <v>72</v>
      </c>
      <c r="C64" s="159" t="s">
        <v>73</v>
      </c>
      <c r="D64" s="159" t="s">
        <v>74</v>
      </c>
      <c r="E64" s="144" t="s">
        <v>15</v>
      </c>
      <c r="F64" s="140" t="s">
        <v>16</v>
      </c>
      <c r="G64" s="13">
        <f t="shared" si="13"/>
        <v>59719.8</v>
      </c>
      <c r="H64" s="13">
        <f>H65</f>
        <v>0</v>
      </c>
      <c r="I64" s="13">
        <f>I65</f>
        <v>59719.8</v>
      </c>
      <c r="J64" s="14"/>
      <c r="K64" s="14"/>
      <c r="L64" s="14"/>
      <c r="M64" s="14"/>
      <c r="N64" s="13">
        <f t="shared" si="10"/>
        <v>59719.8</v>
      </c>
      <c r="O64" s="13">
        <f>O65</f>
        <v>0</v>
      </c>
      <c r="P64" s="13">
        <f>P65</f>
        <v>59719.8</v>
      </c>
    </row>
    <row r="65" spans="2:16" s="12" customFormat="1" ht="266.25" customHeight="1" x14ac:dyDescent="0.25">
      <c r="B65" s="159"/>
      <c r="C65" s="159"/>
      <c r="D65" s="159"/>
      <c r="E65" s="144" t="s">
        <v>21</v>
      </c>
      <c r="F65" s="140" t="s">
        <v>45</v>
      </c>
      <c r="G65" s="13">
        <f>I65</f>
        <v>59719.8</v>
      </c>
      <c r="H65" s="13">
        <v>0</v>
      </c>
      <c r="I65" s="121">
        <v>59719.8</v>
      </c>
      <c r="J65" s="14"/>
      <c r="K65" s="14"/>
      <c r="L65" s="14"/>
      <c r="M65" s="14"/>
      <c r="N65" s="13">
        <f>P65</f>
        <v>59719.8</v>
      </c>
      <c r="O65" s="13">
        <v>0</v>
      </c>
      <c r="P65" s="121">
        <v>59719.8</v>
      </c>
    </row>
    <row r="66" spans="2:16" s="15" customFormat="1" ht="18.75" customHeight="1" x14ac:dyDescent="0.25">
      <c r="B66" s="161" t="s">
        <v>75</v>
      </c>
      <c r="C66" s="161" t="s">
        <v>76</v>
      </c>
      <c r="D66" s="161" t="s">
        <v>77</v>
      </c>
      <c r="E66" s="144" t="s">
        <v>15</v>
      </c>
      <c r="F66" s="140" t="s">
        <v>16</v>
      </c>
      <c r="G66" s="17">
        <f>H66+I66</f>
        <v>105074.5</v>
      </c>
      <c r="H66" s="17">
        <f>H68+H69+H71</f>
        <v>105074.5</v>
      </c>
      <c r="I66" s="17">
        <f>I70</f>
        <v>0</v>
      </c>
      <c r="J66" s="18"/>
      <c r="K66" s="18"/>
      <c r="L66" s="18"/>
      <c r="M66" s="18"/>
      <c r="N66" s="17">
        <f>O66+P66</f>
        <v>105074.5</v>
      </c>
      <c r="O66" s="17">
        <f>O68+O69+O71</f>
        <v>105074.5</v>
      </c>
      <c r="P66" s="17">
        <f>P70</f>
        <v>0</v>
      </c>
    </row>
    <row r="67" spans="2:16" s="15" customFormat="1" ht="35.25" hidden="1" customHeight="1" x14ac:dyDescent="0.25">
      <c r="B67" s="162"/>
      <c r="C67" s="162"/>
      <c r="D67" s="162"/>
      <c r="E67" s="161" t="s">
        <v>25</v>
      </c>
      <c r="F67" s="140" t="s">
        <v>78</v>
      </c>
      <c r="G67" s="17">
        <f>H67+I67</f>
        <v>41042.9</v>
      </c>
      <c r="H67" s="17">
        <f>H73</f>
        <v>41042.9</v>
      </c>
      <c r="I67" s="17">
        <f>I73</f>
        <v>0</v>
      </c>
      <c r="J67" s="18"/>
      <c r="K67" s="18"/>
      <c r="L67" s="18"/>
      <c r="M67" s="18"/>
      <c r="N67" s="17">
        <f>O67+P67</f>
        <v>41042.9</v>
      </c>
      <c r="O67" s="17">
        <f>O73</f>
        <v>41042.9</v>
      </c>
      <c r="P67" s="17">
        <f>P73</f>
        <v>0</v>
      </c>
    </row>
    <row r="68" spans="2:16" s="15" customFormat="1" ht="35.25" customHeight="1" x14ac:dyDescent="0.25">
      <c r="B68" s="162"/>
      <c r="C68" s="162"/>
      <c r="D68" s="162"/>
      <c r="E68" s="162"/>
      <c r="F68" s="140" t="s">
        <v>48</v>
      </c>
      <c r="G68" s="17">
        <f>H68+I68</f>
        <v>26682.9</v>
      </c>
      <c r="H68" s="17">
        <f>H75</f>
        <v>26682.9</v>
      </c>
      <c r="I68" s="17">
        <f>I75</f>
        <v>0</v>
      </c>
      <c r="J68" s="18"/>
      <c r="K68" s="18"/>
      <c r="L68" s="18"/>
      <c r="M68" s="18"/>
      <c r="N68" s="17">
        <f>O68+P68</f>
        <v>26682.9</v>
      </c>
      <c r="O68" s="17">
        <f>O75</f>
        <v>26682.9</v>
      </c>
      <c r="P68" s="17">
        <f>P75</f>
        <v>0</v>
      </c>
    </row>
    <row r="69" spans="2:16" s="15" customFormat="1" ht="35.25" customHeight="1" x14ac:dyDescent="0.25">
      <c r="B69" s="162"/>
      <c r="C69" s="162"/>
      <c r="D69" s="162"/>
      <c r="E69" s="162"/>
      <c r="F69" s="140" t="s">
        <v>49</v>
      </c>
      <c r="G69" s="17">
        <f>G76</f>
        <v>37348.699999999997</v>
      </c>
      <c r="H69" s="17">
        <f>H76</f>
        <v>37348.699999999997</v>
      </c>
      <c r="I69" s="17">
        <f t="shared" ref="I69:P69" si="14">I76</f>
        <v>0</v>
      </c>
      <c r="J69" s="17">
        <f t="shared" si="14"/>
        <v>0</v>
      </c>
      <c r="K69" s="17">
        <f t="shared" si="14"/>
        <v>0</v>
      </c>
      <c r="L69" s="17">
        <f t="shared" si="14"/>
        <v>0</v>
      </c>
      <c r="M69" s="17">
        <f t="shared" si="14"/>
        <v>0</v>
      </c>
      <c r="N69" s="17">
        <f>N76</f>
        <v>37348.699999999997</v>
      </c>
      <c r="O69" s="17">
        <f>O76</f>
        <v>37348.699999999997</v>
      </c>
      <c r="P69" s="17">
        <f t="shared" si="14"/>
        <v>0</v>
      </c>
    </row>
    <row r="70" spans="2:16" s="15" customFormat="1" ht="35.25" hidden="1" customHeight="1" x14ac:dyDescent="0.25">
      <c r="B70" s="162"/>
      <c r="C70" s="162"/>
      <c r="D70" s="162"/>
      <c r="E70" s="162"/>
      <c r="F70" s="140" t="s">
        <v>79</v>
      </c>
      <c r="G70" s="17">
        <f>H70+I70</f>
        <v>0</v>
      </c>
      <c r="H70" s="17">
        <v>0</v>
      </c>
      <c r="I70" s="17">
        <v>0</v>
      </c>
      <c r="J70" s="19"/>
      <c r="K70" s="19"/>
      <c r="L70" s="19"/>
      <c r="M70" s="19"/>
      <c r="N70" s="17">
        <f>O70+P70</f>
        <v>0</v>
      </c>
      <c r="O70" s="17">
        <v>0</v>
      </c>
      <c r="P70" s="17">
        <v>0</v>
      </c>
    </row>
    <row r="71" spans="2:16" s="15" customFormat="1" ht="35.25" customHeight="1" x14ac:dyDescent="0.25">
      <c r="B71" s="163"/>
      <c r="C71" s="163"/>
      <c r="D71" s="163"/>
      <c r="E71" s="163"/>
      <c r="F71" s="140" t="s">
        <v>80</v>
      </c>
      <c r="G71" s="17">
        <f>G73</f>
        <v>41042.9</v>
      </c>
      <c r="H71" s="17">
        <f>H73</f>
        <v>41042.9</v>
      </c>
      <c r="I71" s="17">
        <f t="shared" ref="I71:P71" si="15">I73</f>
        <v>0</v>
      </c>
      <c r="J71" s="17">
        <f t="shared" si="15"/>
        <v>0</v>
      </c>
      <c r="K71" s="17">
        <f t="shared" si="15"/>
        <v>0</v>
      </c>
      <c r="L71" s="17">
        <f t="shared" si="15"/>
        <v>0</v>
      </c>
      <c r="M71" s="17">
        <f t="shared" si="15"/>
        <v>0</v>
      </c>
      <c r="N71" s="17">
        <f>N73</f>
        <v>41042.9</v>
      </c>
      <c r="O71" s="17">
        <f>O73</f>
        <v>41042.9</v>
      </c>
      <c r="P71" s="17">
        <f t="shared" si="15"/>
        <v>0</v>
      </c>
    </row>
    <row r="72" spans="2:16" s="15" customFormat="1" ht="18.75" customHeight="1" x14ac:dyDescent="0.25">
      <c r="B72" s="164" t="s">
        <v>81</v>
      </c>
      <c r="C72" s="159" t="s">
        <v>82</v>
      </c>
      <c r="D72" s="159" t="s">
        <v>491</v>
      </c>
      <c r="E72" s="144" t="s">
        <v>15</v>
      </c>
      <c r="F72" s="140" t="s">
        <v>16</v>
      </c>
      <c r="G72" s="17">
        <f>H72+I72</f>
        <v>41042.9</v>
      </c>
      <c r="H72" s="17">
        <f>H73</f>
        <v>41042.9</v>
      </c>
      <c r="I72" s="17">
        <f>I73</f>
        <v>0</v>
      </c>
      <c r="J72" s="18"/>
      <c r="K72" s="18"/>
      <c r="L72" s="18"/>
      <c r="M72" s="18"/>
      <c r="N72" s="17">
        <f t="shared" ref="N72:N77" si="16">O72+P72</f>
        <v>41042.9</v>
      </c>
      <c r="O72" s="17">
        <f>O73</f>
        <v>41042.9</v>
      </c>
      <c r="P72" s="17">
        <f>P73</f>
        <v>0</v>
      </c>
    </row>
    <row r="73" spans="2:16" s="15" customFormat="1" ht="147.75" customHeight="1" x14ac:dyDescent="0.25">
      <c r="B73" s="166"/>
      <c r="C73" s="159"/>
      <c r="D73" s="159"/>
      <c r="E73" s="144" t="s">
        <v>25</v>
      </c>
      <c r="F73" s="140" t="s">
        <v>80</v>
      </c>
      <c r="G73" s="17">
        <f>H73+I73</f>
        <v>41042.9</v>
      </c>
      <c r="H73" s="17">
        <v>41042.9</v>
      </c>
      <c r="I73" s="17">
        <v>0</v>
      </c>
      <c r="J73" s="18"/>
      <c r="K73" s="18"/>
      <c r="L73" s="18"/>
      <c r="M73" s="18"/>
      <c r="N73" s="17">
        <f t="shared" si="16"/>
        <v>41042.9</v>
      </c>
      <c r="O73" s="17">
        <v>41042.9</v>
      </c>
      <c r="P73" s="17">
        <v>0</v>
      </c>
    </row>
    <row r="74" spans="2:16" s="15" customFormat="1" ht="27" customHeight="1" x14ac:dyDescent="0.25">
      <c r="B74" s="164" t="s">
        <v>83</v>
      </c>
      <c r="C74" s="161" t="s">
        <v>84</v>
      </c>
      <c r="D74" s="161" t="s">
        <v>490</v>
      </c>
      <c r="E74" s="144" t="s">
        <v>15</v>
      </c>
      <c r="F74" s="140" t="s">
        <v>16</v>
      </c>
      <c r="G74" s="17">
        <f>H74+I74</f>
        <v>64031.6</v>
      </c>
      <c r="H74" s="17">
        <f>H75+H76</f>
        <v>64031.6</v>
      </c>
      <c r="I74" s="17">
        <f>I77</f>
        <v>0</v>
      </c>
      <c r="J74" s="18"/>
      <c r="K74" s="18"/>
      <c r="L74" s="18"/>
      <c r="M74" s="18"/>
      <c r="N74" s="17">
        <f t="shared" si="16"/>
        <v>64031.6</v>
      </c>
      <c r="O74" s="17">
        <f>O75+O76</f>
        <v>64031.6</v>
      </c>
      <c r="P74" s="17">
        <f>P77</f>
        <v>0</v>
      </c>
    </row>
    <row r="75" spans="2:16" s="15" customFormat="1" ht="39" customHeight="1" x14ac:dyDescent="0.25">
      <c r="B75" s="165"/>
      <c r="C75" s="162"/>
      <c r="D75" s="162"/>
      <c r="E75" s="161" t="s">
        <v>25</v>
      </c>
      <c r="F75" s="140" t="s">
        <v>48</v>
      </c>
      <c r="G75" s="17">
        <f>H75+I75</f>
        <v>26682.9</v>
      </c>
      <c r="H75" s="17">
        <v>26682.9</v>
      </c>
      <c r="I75" s="17">
        <v>0</v>
      </c>
      <c r="J75" s="18"/>
      <c r="K75" s="18"/>
      <c r="L75" s="18"/>
      <c r="M75" s="18"/>
      <c r="N75" s="17">
        <f t="shared" si="16"/>
        <v>26682.9</v>
      </c>
      <c r="O75" s="17">
        <v>26682.9</v>
      </c>
      <c r="P75" s="17">
        <v>0</v>
      </c>
    </row>
    <row r="76" spans="2:16" s="15" customFormat="1" ht="57.75" customHeight="1" x14ac:dyDescent="0.25">
      <c r="B76" s="165"/>
      <c r="C76" s="162"/>
      <c r="D76" s="162"/>
      <c r="E76" s="162"/>
      <c r="F76" s="140" t="s">
        <v>49</v>
      </c>
      <c r="G76" s="17">
        <f>I76+H76</f>
        <v>37348.699999999997</v>
      </c>
      <c r="H76" s="17">
        <v>37348.699999999997</v>
      </c>
      <c r="I76" s="17">
        <v>0</v>
      </c>
      <c r="J76" s="18"/>
      <c r="K76" s="18"/>
      <c r="L76" s="18"/>
      <c r="M76" s="18"/>
      <c r="N76" s="17">
        <f t="shared" si="16"/>
        <v>37348.699999999997</v>
      </c>
      <c r="O76" s="17">
        <v>37348.699999999997</v>
      </c>
      <c r="P76" s="17">
        <v>0</v>
      </c>
    </row>
    <row r="77" spans="2:16" s="12" customFormat="1" ht="28.5" customHeight="1" x14ac:dyDescent="0.25">
      <c r="B77" s="166"/>
      <c r="C77" s="163"/>
      <c r="D77" s="163"/>
      <c r="E77" s="163"/>
      <c r="F77" s="140" t="s">
        <v>79</v>
      </c>
      <c r="G77" s="17">
        <f t="shared" ref="G77:G94" si="17">H77+I77</f>
        <v>0</v>
      </c>
      <c r="H77" s="17">
        <v>0</v>
      </c>
      <c r="I77" s="17">
        <v>0</v>
      </c>
      <c r="J77" s="18"/>
      <c r="K77" s="18"/>
      <c r="L77" s="18"/>
      <c r="M77" s="18"/>
      <c r="N77" s="17">
        <f t="shared" si="16"/>
        <v>0</v>
      </c>
      <c r="O77" s="17">
        <v>0</v>
      </c>
      <c r="P77" s="17">
        <v>0</v>
      </c>
    </row>
    <row r="78" spans="2:16" s="12" customFormat="1" ht="18.75" customHeight="1" x14ac:dyDescent="0.25">
      <c r="B78" s="159" t="s">
        <v>85</v>
      </c>
      <c r="C78" s="159" t="s">
        <v>86</v>
      </c>
      <c r="D78" s="159" t="s">
        <v>515</v>
      </c>
      <c r="E78" s="144" t="s">
        <v>15</v>
      </c>
      <c r="F78" s="140" t="s">
        <v>16</v>
      </c>
      <c r="G78" s="17">
        <f t="shared" si="17"/>
        <v>7801.4</v>
      </c>
      <c r="H78" s="17">
        <f>H79</f>
        <v>0</v>
      </c>
      <c r="I78" s="17">
        <f>I79</f>
        <v>7801.4</v>
      </c>
      <c r="J78" s="18"/>
      <c r="K78" s="18"/>
      <c r="L78" s="18"/>
      <c r="M78" s="18"/>
      <c r="N78" s="17">
        <f t="shared" ref="N78:N81" si="18">O78+P78</f>
        <v>7801.4</v>
      </c>
      <c r="O78" s="17">
        <f>O79</f>
        <v>0</v>
      </c>
      <c r="P78" s="17">
        <f>P79</f>
        <v>7801.4</v>
      </c>
    </row>
    <row r="79" spans="2:16" s="12" customFormat="1" ht="81" customHeight="1" x14ac:dyDescent="0.25">
      <c r="B79" s="159"/>
      <c r="C79" s="159"/>
      <c r="D79" s="159"/>
      <c r="E79" s="144" t="s">
        <v>21</v>
      </c>
      <c r="F79" s="140" t="s">
        <v>514</v>
      </c>
      <c r="G79" s="17">
        <f t="shared" si="17"/>
        <v>7801.4</v>
      </c>
      <c r="H79" s="17">
        <v>0</v>
      </c>
      <c r="I79" s="17">
        <v>7801.4</v>
      </c>
      <c r="J79" s="18"/>
      <c r="K79" s="18"/>
      <c r="L79" s="18"/>
      <c r="M79" s="18"/>
      <c r="N79" s="17">
        <f t="shared" si="18"/>
        <v>7801.4</v>
      </c>
      <c r="O79" s="17">
        <v>0</v>
      </c>
      <c r="P79" s="17">
        <v>7801.4</v>
      </c>
    </row>
    <row r="80" spans="2:16" s="15" customFormat="1" ht="18.75" hidden="1" customHeight="1" x14ac:dyDescent="0.25">
      <c r="B80" s="159" t="s">
        <v>87</v>
      </c>
      <c r="C80" s="159" t="s">
        <v>88</v>
      </c>
      <c r="D80" s="159" t="s">
        <v>60</v>
      </c>
      <c r="E80" s="144" t="s">
        <v>15</v>
      </c>
      <c r="F80" s="140" t="s">
        <v>16</v>
      </c>
      <c r="G80" s="17">
        <f t="shared" si="17"/>
        <v>0</v>
      </c>
      <c r="H80" s="17">
        <f>H81</f>
        <v>0</v>
      </c>
      <c r="I80" s="17">
        <f>I81</f>
        <v>0</v>
      </c>
      <c r="J80" s="18"/>
      <c r="K80" s="18"/>
      <c r="L80" s="18"/>
      <c r="M80" s="18"/>
      <c r="N80" s="17">
        <f t="shared" si="18"/>
        <v>0</v>
      </c>
      <c r="O80" s="17">
        <f>O81</f>
        <v>0</v>
      </c>
      <c r="P80" s="17">
        <f>P81</f>
        <v>0</v>
      </c>
    </row>
    <row r="81" spans="2:16" s="15" customFormat="1" ht="51.75" hidden="1" customHeight="1" x14ac:dyDescent="0.25">
      <c r="B81" s="159"/>
      <c r="C81" s="159"/>
      <c r="D81" s="159"/>
      <c r="E81" s="144" t="s">
        <v>35</v>
      </c>
      <c r="F81" s="140" t="s">
        <v>16</v>
      </c>
      <c r="G81" s="17">
        <f t="shared" si="17"/>
        <v>0</v>
      </c>
      <c r="H81" s="17">
        <v>0</v>
      </c>
      <c r="I81" s="17">
        <v>0</v>
      </c>
      <c r="J81" s="18"/>
      <c r="K81" s="18"/>
      <c r="L81" s="18"/>
      <c r="M81" s="18"/>
      <c r="N81" s="17">
        <f t="shared" si="18"/>
        <v>0</v>
      </c>
      <c r="O81" s="17">
        <v>0</v>
      </c>
      <c r="P81" s="17">
        <v>0</v>
      </c>
    </row>
    <row r="82" spans="2:16" s="15" customFormat="1" ht="18.75" customHeight="1" x14ac:dyDescent="0.25">
      <c r="B82" s="159" t="s">
        <v>89</v>
      </c>
      <c r="C82" s="159" t="s">
        <v>90</v>
      </c>
      <c r="D82" s="159" t="s">
        <v>91</v>
      </c>
      <c r="E82" s="144" t="s">
        <v>15</v>
      </c>
      <c r="F82" s="140" t="s">
        <v>16</v>
      </c>
      <c r="G82" s="17">
        <f t="shared" si="17"/>
        <v>1600</v>
      </c>
      <c r="H82" s="17">
        <f>H83</f>
        <v>0</v>
      </c>
      <c r="I82" s="17">
        <f>I83</f>
        <v>1600</v>
      </c>
      <c r="J82" s="18"/>
      <c r="K82" s="18"/>
      <c r="L82" s="18"/>
      <c r="M82" s="18"/>
      <c r="N82" s="17">
        <f t="shared" ref="N82:N94" si="19">O82+P82</f>
        <v>1600</v>
      </c>
      <c r="O82" s="17">
        <f>O83</f>
        <v>0</v>
      </c>
      <c r="P82" s="17">
        <f>P83</f>
        <v>1600</v>
      </c>
    </row>
    <row r="83" spans="2:16" s="15" customFormat="1" ht="95.25" customHeight="1" x14ac:dyDescent="0.25">
      <c r="B83" s="159"/>
      <c r="C83" s="159"/>
      <c r="D83" s="159"/>
      <c r="E83" s="144" t="s">
        <v>35</v>
      </c>
      <c r="F83" s="140" t="s">
        <v>43</v>
      </c>
      <c r="G83" s="17">
        <f t="shared" si="17"/>
        <v>1600</v>
      </c>
      <c r="H83" s="17">
        <v>0</v>
      </c>
      <c r="I83" s="17">
        <v>1600</v>
      </c>
      <c r="J83" s="18"/>
      <c r="K83" s="18"/>
      <c r="L83" s="18"/>
      <c r="M83" s="18"/>
      <c r="N83" s="17">
        <f t="shared" si="19"/>
        <v>1600</v>
      </c>
      <c r="O83" s="17">
        <v>0</v>
      </c>
      <c r="P83" s="17">
        <v>1600</v>
      </c>
    </row>
    <row r="84" spans="2:16" s="15" customFormat="1" ht="27" customHeight="1" x14ac:dyDescent="0.25">
      <c r="B84" s="161" t="s">
        <v>92</v>
      </c>
      <c r="C84" s="161" t="s">
        <v>93</v>
      </c>
      <c r="D84" s="161" t="s">
        <v>94</v>
      </c>
      <c r="E84" s="144" t="s">
        <v>15</v>
      </c>
      <c r="F84" s="140" t="s">
        <v>16</v>
      </c>
      <c r="G84" s="17">
        <f t="shared" si="17"/>
        <v>10000</v>
      </c>
      <c r="H84" s="17">
        <f>H85+H86</f>
        <v>0</v>
      </c>
      <c r="I84" s="17">
        <f>I85+I86</f>
        <v>10000</v>
      </c>
      <c r="J84" s="17">
        <f>J85</f>
        <v>0</v>
      </c>
      <c r="K84" s="17">
        <f>K85</f>
        <v>0</v>
      </c>
      <c r="L84" s="17">
        <f>L85</f>
        <v>0</v>
      </c>
      <c r="M84" s="17">
        <f>M85</f>
        <v>0</v>
      </c>
      <c r="N84" s="17">
        <f t="shared" si="19"/>
        <v>10000</v>
      </c>
      <c r="O84" s="17">
        <f>O85+O86</f>
        <v>0</v>
      </c>
      <c r="P84" s="17">
        <f>P85+P86</f>
        <v>10000</v>
      </c>
    </row>
    <row r="85" spans="2:16" s="15" customFormat="1" ht="26.25" hidden="1" customHeight="1" x14ac:dyDescent="0.25">
      <c r="B85" s="162"/>
      <c r="C85" s="162"/>
      <c r="D85" s="162"/>
      <c r="E85" s="148" t="s">
        <v>35</v>
      </c>
      <c r="F85" s="140" t="s">
        <v>44</v>
      </c>
      <c r="G85" s="17">
        <f t="shared" si="17"/>
        <v>0</v>
      </c>
      <c r="H85" s="17">
        <v>0</v>
      </c>
      <c r="I85" s="17">
        <v>0</v>
      </c>
      <c r="J85" s="18"/>
      <c r="K85" s="18"/>
      <c r="L85" s="18"/>
      <c r="M85" s="18"/>
      <c r="N85" s="17">
        <f t="shared" si="19"/>
        <v>0</v>
      </c>
      <c r="O85" s="17">
        <v>0</v>
      </c>
      <c r="P85" s="17">
        <v>0</v>
      </c>
    </row>
    <row r="86" spans="2:16" s="15" customFormat="1" ht="82.5" customHeight="1" x14ac:dyDescent="0.25">
      <c r="B86" s="163"/>
      <c r="C86" s="163"/>
      <c r="D86" s="163"/>
      <c r="E86" s="144" t="s">
        <v>35</v>
      </c>
      <c r="F86" s="140" t="s">
        <v>499</v>
      </c>
      <c r="G86" s="17">
        <f t="shared" si="17"/>
        <v>10000</v>
      </c>
      <c r="H86" s="17">
        <v>0</v>
      </c>
      <c r="I86" s="12">
        <v>10000</v>
      </c>
      <c r="J86" s="18"/>
      <c r="K86" s="18"/>
      <c r="L86" s="18"/>
      <c r="M86" s="18"/>
      <c r="N86" s="17">
        <f t="shared" si="19"/>
        <v>10000</v>
      </c>
      <c r="O86" s="17">
        <v>0</v>
      </c>
      <c r="P86" s="17">
        <v>10000</v>
      </c>
    </row>
    <row r="87" spans="2:16" s="16" customFormat="1" ht="24.75" customHeight="1" x14ac:dyDescent="0.25">
      <c r="B87" s="159" t="s">
        <v>95</v>
      </c>
      <c r="C87" s="159" t="s">
        <v>96</v>
      </c>
      <c r="D87" s="159" t="s">
        <v>529</v>
      </c>
      <c r="E87" s="144" t="s">
        <v>15</v>
      </c>
      <c r="F87" s="140" t="s">
        <v>16</v>
      </c>
      <c r="G87" s="17">
        <f t="shared" si="17"/>
        <v>89521.2</v>
      </c>
      <c r="H87" s="17">
        <f t="shared" ref="H87:M87" si="20">H88+H89+H90</f>
        <v>0</v>
      </c>
      <c r="I87" s="17">
        <f t="shared" si="20"/>
        <v>89521.2</v>
      </c>
      <c r="J87" s="17">
        <f t="shared" si="20"/>
        <v>0</v>
      </c>
      <c r="K87" s="17">
        <f t="shared" si="20"/>
        <v>0</v>
      </c>
      <c r="L87" s="17">
        <f t="shared" si="20"/>
        <v>0</v>
      </c>
      <c r="M87" s="17">
        <f t="shared" si="20"/>
        <v>0</v>
      </c>
      <c r="N87" s="17">
        <f t="shared" si="19"/>
        <v>89521.2</v>
      </c>
      <c r="O87" s="17">
        <f>O88+O89+O90</f>
        <v>0</v>
      </c>
      <c r="P87" s="17">
        <f>P88+P89+P90</f>
        <v>89521.2</v>
      </c>
    </row>
    <row r="88" spans="2:16" s="16" customFormat="1" ht="36.75" customHeight="1" x14ac:dyDescent="0.25">
      <c r="B88" s="159"/>
      <c r="C88" s="159"/>
      <c r="D88" s="159"/>
      <c r="E88" s="159" t="s">
        <v>19</v>
      </c>
      <c r="F88" s="140" t="s">
        <v>97</v>
      </c>
      <c r="G88" s="17">
        <f t="shared" si="17"/>
        <v>57571.199999999997</v>
      </c>
      <c r="H88" s="17">
        <v>0</v>
      </c>
      <c r="I88" s="17">
        <f>I92</f>
        <v>57571.199999999997</v>
      </c>
      <c r="J88" s="18"/>
      <c r="K88" s="18"/>
      <c r="L88" s="18"/>
      <c r="M88" s="18"/>
      <c r="N88" s="17">
        <f t="shared" si="19"/>
        <v>57571.199999999997</v>
      </c>
      <c r="O88" s="17">
        <v>0</v>
      </c>
      <c r="P88" s="17">
        <f>P92</f>
        <v>57571.199999999997</v>
      </c>
    </row>
    <row r="89" spans="2:16" s="16" customFormat="1" ht="36.75" hidden="1" customHeight="1" x14ac:dyDescent="0.25">
      <c r="B89" s="159"/>
      <c r="C89" s="159"/>
      <c r="D89" s="159"/>
      <c r="E89" s="159"/>
      <c r="F89" s="140" t="s">
        <v>98</v>
      </c>
      <c r="G89" s="17">
        <f t="shared" si="17"/>
        <v>0</v>
      </c>
      <c r="H89" s="17">
        <v>0</v>
      </c>
      <c r="I89" s="17">
        <f>I101</f>
        <v>0</v>
      </c>
      <c r="J89" s="18"/>
      <c r="K89" s="18"/>
      <c r="L89" s="18"/>
      <c r="M89" s="18"/>
      <c r="N89" s="17">
        <f t="shared" si="19"/>
        <v>0</v>
      </c>
      <c r="O89" s="17">
        <v>0</v>
      </c>
      <c r="P89" s="17">
        <f>P101</f>
        <v>0</v>
      </c>
    </row>
    <row r="90" spans="2:16" s="16" customFormat="1" ht="33" customHeight="1" x14ac:dyDescent="0.25">
      <c r="B90" s="159"/>
      <c r="C90" s="159"/>
      <c r="D90" s="159"/>
      <c r="E90" s="159"/>
      <c r="F90" s="140" t="s">
        <v>99</v>
      </c>
      <c r="G90" s="17">
        <f t="shared" si="17"/>
        <v>31950</v>
      </c>
      <c r="H90" s="17">
        <v>0</v>
      </c>
      <c r="I90" s="17">
        <f>I106</f>
        <v>31950</v>
      </c>
      <c r="J90" s="18"/>
      <c r="K90" s="18"/>
      <c r="L90" s="18"/>
      <c r="M90" s="18"/>
      <c r="N90" s="17">
        <f t="shared" si="19"/>
        <v>31950</v>
      </c>
      <c r="O90" s="17">
        <v>0</v>
      </c>
      <c r="P90" s="17">
        <f>P106</f>
        <v>31950</v>
      </c>
    </row>
    <row r="91" spans="2:16" s="16" customFormat="1" ht="33.75" customHeight="1" x14ac:dyDescent="0.25">
      <c r="B91" s="159" t="s">
        <v>100</v>
      </c>
      <c r="C91" s="159" t="s">
        <v>101</v>
      </c>
      <c r="D91" s="159" t="s">
        <v>102</v>
      </c>
      <c r="E91" s="144" t="s">
        <v>15</v>
      </c>
      <c r="F91" s="140" t="s">
        <v>16</v>
      </c>
      <c r="G91" s="17">
        <f>SUM(H91:I91)</f>
        <v>57571.199999999997</v>
      </c>
      <c r="H91" s="17">
        <f>H92</f>
        <v>0</v>
      </c>
      <c r="I91" s="17">
        <f>I92</f>
        <v>57571.199999999997</v>
      </c>
      <c r="J91" s="18"/>
      <c r="K91" s="18"/>
      <c r="L91" s="18"/>
      <c r="M91" s="18"/>
      <c r="N91" s="17">
        <f t="shared" si="19"/>
        <v>76628.2</v>
      </c>
      <c r="O91" s="17">
        <f>O92</f>
        <v>0</v>
      </c>
      <c r="P91" s="17">
        <f>P92+P97</f>
        <v>76628.2</v>
      </c>
    </row>
    <row r="92" spans="2:16" s="16" customFormat="1" ht="409.6" customHeight="1" x14ac:dyDescent="0.25">
      <c r="B92" s="159"/>
      <c r="C92" s="159"/>
      <c r="D92" s="159"/>
      <c r="E92" s="144" t="s">
        <v>19</v>
      </c>
      <c r="F92" s="140" t="s">
        <v>97</v>
      </c>
      <c r="G92" s="17">
        <f t="shared" si="17"/>
        <v>57571.199999999997</v>
      </c>
      <c r="H92" s="17">
        <f>H94+H95</f>
        <v>0</v>
      </c>
      <c r="I92" s="17">
        <f>I93+I96+I98</f>
        <v>57571.199999999997</v>
      </c>
      <c r="J92" s="18"/>
      <c r="K92" s="18"/>
      <c r="L92" s="18"/>
      <c r="M92" s="18"/>
      <c r="N92" s="17">
        <f t="shared" si="19"/>
        <v>57571.199999999997</v>
      </c>
      <c r="O92" s="17">
        <f>O94+O95</f>
        <v>0</v>
      </c>
      <c r="P92" s="17">
        <f>P93+P96+P98</f>
        <v>57571.199999999997</v>
      </c>
    </row>
    <row r="93" spans="2:16" s="16" customFormat="1" ht="18.75" customHeight="1" x14ac:dyDescent="0.25">
      <c r="B93" s="164" t="s">
        <v>103</v>
      </c>
      <c r="C93" s="161" t="s">
        <v>104</v>
      </c>
      <c r="D93" s="161" t="s">
        <v>487</v>
      </c>
      <c r="E93" s="144" t="s">
        <v>15</v>
      </c>
      <c r="F93" s="140" t="s">
        <v>16</v>
      </c>
      <c r="G93" s="17">
        <f t="shared" si="17"/>
        <v>38514.199999999997</v>
      </c>
      <c r="H93" s="17">
        <f>H94</f>
        <v>0</v>
      </c>
      <c r="I93" s="17">
        <f>I94</f>
        <v>38514.199999999997</v>
      </c>
      <c r="J93" s="18"/>
      <c r="K93" s="18"/>
      <c r="L93" s="18"/>
      <c r="M93" s="18"/>
      <c r="N93" s="17">
        <f t="shared" si="19"/>
        <v>38514.199999999997</v>
      </c>
      <c r="O93" s="17">
        <f>O94</f>
        <v>0</v>
      </c>
      <c r="P93" s="17">
        <f>P94</f>
        <v>38514.199999999997</v>
      </c>
    </row>
    <row r="94" spans="2:16" s="16" customFormat="1" ht="408.75" customHeight="1" x14ac:dyDescent="0.25">
      <c r="B94" s="165"/>
      <c r="C94" s="162"/>
      <c r="D94" s="162"/>
      <c r="E94" s="161" t="s">
        <v>19</v>
      </c>
      <c r="F94" s="177" t="s">
        <v>97</v>
      </c>
      <c r="G94" s="175">
        <f t="shared" si="17"/>
        <v>38514.199999999997</v>
      </c>
      <c r="H94" s="175">
        <v>0</v>
      </c>
      <c r="I94" s="175">
        <v>38514.199999999997</v>
      </c>
      <c r="J94" s="19"/>
      <c r="K94" s="19"/>
      <c r="L94" s="19"/>
      <c r="M94" s="19"/>
      <c r="N94" s="175">
        <f t="shared" si="19"/>
        <v>38514.199999999997</v>
      </c>
      <c r="O94" s="175">
        <v>0</v>
      </c>
      <c r="P94" s="175">
        <v>38514.199999999997</v>
      </c>
    </row>
    <row r="95" spans="2:16" s="16" customFormat="1" ht="149.25" customHeight="1" x14ac:dyDescent="0.25">
      <c r="B95" s="166"/>
      <c r="C95" s="163"/>
      <c r="D95" s="163"/>
      <c r="E95" s="163"/>
      <c r="F95" s="178"/>
      <c r="G95" s="176"/>
      <c r="H95" s="176"/>
      <c r="I95" s="176"/>
      <c r="J95" s="19"/>
      <c r="K95" s="19"/>
      <c r="L95" s="19"/>
      <c r="M95" s="19"/>
      <c r="N95" s="176"/>
      <c r="O95" s="176"/>
      <c r="P95" s="176"/>
    </row>
    <row r="96" spans="2:16" s="16" customFormat="1" ht="27" customHeight="1" x14ac:dyDescent="0.25">
      <c r="B96" s="164" t="s">
        <v>105</v>
      </c>
      <c r="C96" s="161" t="s">
        <v>106</v>
      </c>
      <c r="D96" s="161" t="s">
        <v>107</v>
      </c>
      <c r="E96" s="144" t="s">
        <v>15</v>
      </c>
      <c r="F96" s="140" t="s">
        <v>16</v>
      </c>
      <c r="G96" s="17">
        <f>H96+I96</f>
        <v>19057</v>
      </c>
      <c r="H96" s="17">
        <f>H97</f>
        <v>0</v>
      </c>
      <c r="I96" s="17">
        <f>I97</f>
        <v>19057</v>
      </c>
      <c r="J96" s="18"/>
      <c r="K96" s="18"/>
      <c r="L96" s="18"/>
      <c r="M96" s="18"/>
      <c r="N96" s="17">
        <f>O96+P96</f>
        <v>19057</v>
      </c>
      <c r="O96" s="17">
        <f>O97</f>
        <v>0</v>
      </c>
      <c r="P96" s="17">
        <f>P97</f>
        <v>19057</v>
      </c>
    </row>
    <row r="97" spans="2:16" s="16" customFormat="1" ht="210.75" customHeight="1" x14ac:dyDescent="0.25">
      <c r="B97" s="166"/>
      <c r="C97" s="163"/>
      <c r="D97" s="163"/>
      <c r="E97" s="144" t="s">
        <v>19</v>
      </c>
      <c r="F97" s="140" t="s">
        <v>97</v>
      </c>
      <c r="G97" s="17">
        <f>H97+I97</f>
        <v>19057</v>
      </c>
      <c r="H97" s="17">
        <v>0</v>
      </c>
      <c r="I97" s="17">
        <v>19057</v>
      </c>
      <c r="J97" s="18"/>
      <c r="K97" s="18"/>
      <c r="L97" s="18"/>
      <c r="M97" s="18"/>
      <c r="N97" s="17">
        <f>O97+P97</f>
        <v>19057</v>
      </c>
      <c r="O97" s="17">
        <v>0</v>
      </c>
      <c r="P97" s="17">
        <v>19057</v>
      </c>
    </row>
    <row r="98" spans="2:16" s="16" customFormat="1" ht="39.75" hidden="1" customHeight="1" x14ac:dyDescent="0.25">
      <c r="B98" s="164" t="s">
        <v>108</v>
      </c>
      <c r="C98" s="161" t="s">
        <v>109</v>
      </c>
      <c r="D98" s="161" t="s">
        <v>110</v>
      </c>
      <c r="E98" s="144" t="s">
        <v>15</v>
      </c>
      <c r="F98" s="140" t="s">
        <v>16</v>
      </c>
      <c r="G98" s="17">
        <f>H98+I98</f>
        <v>0</v>
      </c>
      <c r="H98" s="17">
        <f>H99</f>
        <v>0</v>
      </c>
      <c r="I98" s="17">
        <f>I99</f>
        <v>0</v>
      </c>
      <c r="J98" s="17">
        <v>0</v>
      </c>
      <c r="K98" s="17">
        <v>0</v>
      </c>
      <c r="L98" s="17">
        <v>0</v>
      </c>
      <c r="M98" s="17">
        <v>0</v>
      </c>
      <c r="N98" s="17">
        <f>O98+P98</f>
        <v>0</v>
      </c>
      <c r="O98" s="17">
        <f>O99</f>
        <v>0</v>
      </c>
      <c r="P98" s="17">
        <f>P99</f>
        <v>0</v>
      </c>
    </row>
    <row r="99" spans="2:16" s="16" customFormat="1" ht="84.75" hidden="1" customHeight="1" x14ac:dyDescent="0.25">
      <c r="B99" s="166"/>
      <c r="C99" s="163"/>
      <c r="D99" s="163"/>
      <c r="E99" s="144" t="s">
        <v>19</v>
      </c>
      <c r="F99" s="140" t="s">
        <v>97</v>
      </c>
      <c r="G99" s="17">
        <f>H99+I99</f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f>O99+P99</f>
        <v>0</v>
      </c>
      <c r="O99" s="17">
        <v>0</v>
      </c>
      <c r="P99" s="17">
        <v>0</v>
      </c>
    </row>
    <row r="100" spans="2:16" s="16" customFormat="1" ht="33.75" customHeight="1" x14ac:dyDescent="0.25">
      <c r="B100" s="159" t="s">
        <v>111</v>
      </c>
      <c r="C100" s="159" t="s">
        <v>112</v>
      </c>
      <c r="D100" s="159" t="s">
        <v>113</v>
      </c>
      <c r="E100" s="144" t="s">
        <v>15</v>
      </c>
      <c r="F100" s="140" t="s">
        <v>16</v>
      </c>
      <c r="G100" s="17">
        <f>G101</f>
        <v>0</v>
      </c>
      <c r="H100" s="17">
        <f>H101</f>
        <v>0</v>
      </c>
      <c r="I100" s="17">
        <f>I101</f>
        <v>0</v>
      </c>
      <c r="J100" s="18"/>
      <c r="K100" s="18"/>
      <c r="L100" s="18"/>
      <c r="M100" s="18"/>
      <c r="N100" s="17">
        <f>N101</f>
        <v>0</v>
      </c>
      <c r="O100" s="17">
        <f>O101</f>
        <v>0</v>
      </c>
      <c r="P100" s="17">
        <f>P101</f>
        <v>0</v>
      </c>
    </row>
    <row r="101" spans="2:16" s="16" customFormat="1" ht="63.75" customHeight="1" x14ac:dyDescent="0.25">
      <c r="B101" s="159"/>
      <c r="C101" s="159"/>
      <c r="D101" s="159"/>
      <c r="E101" s="144" t="s">
        <v>19</v>
      </c>
      <c r="F101" s="140" t="s">
        <v>16</v>
      </c>
      <c r="G101" s="17">
        <f t="shared" ref="G101:G111" si="21">H101+I101</f>
        <v>0</v>
      </c>
      <c r="H101" s="17">
        <f>H103+H105</f>
        <v>0</v>
      </c>
      <c r="I101" s="17">
        <v>0</v>
      </c>
      <c r="J101" s="18"/>
      <c r="K101" s="18"/>
      <c r="L101" s="18"/>
      <c r="M101" s="18"/>
      <c r="N101" s="17">
        <f t="shared" ref="N101:N111" si="22">O101+P101</f>
        <v>0</v>
      </c>
      <c r="O101" s="17">
        <f>O103+O105</f>
        <v>0</v>
      </c>
      <c r="P101" s="17">
        <v>0</v>
      </c>
    </row>
    <row r="102" spans="2:16" s="16" customFormat="1" ht="18.75" hidden="1" customHeight="1" x14ac:dyDescent="0.25">
      <c r="B102" s="160" t="s">
        <v>114</v>
      </c>
      <c r="C102" s="159" t="s">
        <v>115</v>
      </c>
      <c r="D102" s="159" t="s">
        <v>116</v>
      </c>
      <c r="E102" s="144" t="s">
        <v>15</v>
      </c>
      <c r="F102" s="140" t="s">
        <v>16</v>
      </c>
      <c r="G102" s="17">
        <f t="shared" si="21"/>
        <v>0</v>
      </c>
      <c r="H102" s="17">
        <f>H103</f>
        <v>0</v>
      </c>
      <c r="I102" s="17">
        <f>I103</f>
        <v>0</v>
      </c>
      <c r="J102" s="17">
        <f>K102+L102</f>
        <v>0</v>
      </c>
      <c r="K102" s="17">
        <f>K103</f>
        <v>0</v>
      </c>
      <c r="L102" s="17">
        <f>L103</f>
        <v>0</v>
      </c>
      <c r="M102" s="17">
        <f>N102+O102</f>
        <v>0</v>
      </c>
      <c r="N102" s="17">
        <f t="shared" si="22"/>
        <v>0</v>
      </c>
      <c r="O102" s="17">
        <f>O103</f>
        <v>0</v>
      </c>
      <c r="P102" s="17">
        <f>P103</f>
        <v>0</v>
      </c>
    </row>
    <row r="103" spans="2:16" s="16" customFormat="1" ht="71.25" hidden="1" customHeight="1" x14ac:dyDescent="0.25">
      <c r="B103" s="160"/>
      <c r="C103" s="159"/>
      <c r="D103" s="159"/>
      <c r="E103" s="144" t="s">
        <v>19</v>
      </c>
      <c r="F103" s="140" t="s">
        <v>117</v>
      </c>
      <c r="G103" s="17">
        <f t="shared" si="21"/>
        <v>0</v>
      </c>
      <c r="H103" s="17">
        <v>0</v>
      </c>
      <c r="I103" s="17">
        <v>0</v>
      </c>
      <c r="J103" s="18"/>
      <c r="K103" s="18"/>
      <c r="L103" s="18"/>
      <c r="M103" s="18"/>
      <c r="N103" s="17">
        <f t="shared" si="22"/>
        <v>0</v>
      </c>
      <c r="O103" s="17">
        <v>0</v>
      </c>
      <c r="P103" s="17">
        <v>0</v>
      </c>
    </row>
    <row r="104" spans="2:16" s="16" customFormat="1" ht="18.75" customHeight="1" x14ac:dyDescent="0.25">
      <c r="B104" s="160" t="s">
        <v>118</v>
      </c>
      <c r="C104" s="159" t="s">
        <v>119</v>
      </c>
      <c r="D104" s="159" t="s">
        <v>522</v>
      </c>
      <c r="E104" s="144" t="s">
        <v>15</v>
      </c>
      <c r="F104" s="140" t="s">
        <v>16</v>
      </c>
      <c r="G104" s="17">
        <f t="shared" si="21"/>
        <v>0</v>
      </c>
      <c r="H104" s="17">
        <f>H105</f>
        <v>0</v>
      </c>
      <c r="I104" s="17">
        <f>I105</f>
        <v>0</v>
      </c>
      <c r="J104" s="17">
        <f>K104+L104</f>
        <v>0</v>
      </c>
      <c r="K104" s="17">
        <f>K105</f>
        <v>0</v>
      </c>
      <c r="L104" s="17">
        <f>L105</f>
        <v>0</v>
      </c>
      <c r="M104" s="17">
        <f>N104+O104</f>
        <v>0</v>
      </c>
      <c r="N104" s="17">
        <f t="shared" si="22"/>
        <v>0</v>
      </c>
      <c r="O104" s="17">
        <f>O105</f>
        <v>0</v>
      </c>
      <c r="P104" s="17">
        <f>P105</f>
        <v>0</v>
      </c>
    </row>
    <row r="105" spans="2:16" s="16" customFormat="1" ht="66" customHeight="1" x14ac:dyDescent="0.25">
      <c r="B105" s="160"/>
      <c r="C105" s="159"/>
      <c r="D105" s="159"/>
      <c r="E105" s="144" t="s">
        <v>19</v>
      </c>
      <c r="F105" s="140" t="s">
        <v>16</v>
      </c>
      <c r="G105" s="17">
        <f t="shared" si="21"/>
        <v>0</v>
      </c>
      <c r="H105" s="17">
        <v>0</v>
      </c>
      <c r="I105" s="17">
        <v>0</v>
      </c>
      <c r="J105" s="18"/>
      <c r="K105" s="18"/>
      <c r="L105" s="18"/>
      <c r="M105" s="18"/>
      <c r="N105" s="17">
        <f t="shared" si="22"/>
        <v>0</v>
      </c>
      <c r="O105" s="17">
        <v>0</v>
      </c>
      <c r="P105" s="17">
        <v>0</v>
      </c>
    </row>
    <row r="106" spans="2:16" s="16" customFormat="1" ht="27.75" customHeight="1" x14ac:dyDescent="0.25">
      <c r="B106" s="159" t="s">
        <v>120</v>
      </c>
      <c r="C106" s="159" t="s">
        <v>121</v>
      </c>
      <c r="D106" s="159" t="s">
        <v>500</v>
      </c>
      <c r="E106" s="144" t="s">
        <v>15</v>
      </c>
      <c r="F106" s="140" t="s">
        <v>16</v>
      </c>
      <c r="G106" s="17">
        <f t="shared" si="21"/>
        <v>31950</v>
      </c>
      <c r="H106" s="17">
        <f>H108</f>
        <v>0</v>
      </c>
      <c r="I106" s="17">
        <f>I108+I111</f>
        <v>31950</v>
      </c>
      <c r="J106" s="18"/>
      <c r="K106" s="18"/>
      <c r="L106" s="18"/>
      <c r="M106" s="18"/>
      <c r="N106" s="17">
        <f t="shared" si="22"/>
        <v>31950</v>
      </c>
      <c r="O106" s="17">
        <f>O108</f>
        <v>0</v>
      </c>
      <c r="P106" s="17">
        <f>P108+P111</f>
        <v>31950</v>
      </c>
    </row>
    <row r="107" spans="2:16" s="16" customFormat="1" ht="53.25" customHeight="1" x14ac:dyDescent="0.25">
      <c r="B107" s="159"/>
      <c r="C107" s="159"/>
      <c r="D107" s="159"/>
      <c r="E107" s="144" t="s">
        <v>19</v>
      </c>
      <c r="F107" s="140" t="s">
        <v>99</v>
      </c>
      <c r="G107" s="17">
        <f t="shared" si="21"/>
        <v>11950</v>
      </c>
      <c r="H107" s="17">
        <f>H109</f>
        <v>0</v>
      </c>
      <c r="I107" s="17">
        <f>I109</f>
        <v>11950</v>
      </c>
      <c r="J107" s="18"/>
      <c r="K107" s="18"/>
      <c r="L107" s="18"/>
      <c r="M107" s="18"/>
      <c r="N107" s="17">
        <f t="shared" si="22"/>
        <v>11950</v>
      </c>
      <c r="O107" s="17">
        <v>0</v>
      </c>
      <c r="P107" s="17">
        <f>P109</f>
        <v>11950</v>
      </c>
    </row>
    <row r="108" spans="2:16" s="16" customFormat="1" ht="39" customHeight="1" x14ac:dyDescent="0.25">
      <c r="B108" s="160" t="s">
        <v>122</v>
      </c>
      <c r="C108" s="159" t="s">
        <v>123</v>
      </c>
      <c r="D108" s="161" t="s">
        <v>501</v>
      </c>
      <c r="E108" s="144" t="s">
        <v>15</v>
      </c>
      <c r="F108" s="140" t="s">
        <v>16</v>
      </c>
      <c r="G108" s="17">
        <f t="shared" si="21"/>
        <v>11950</v>
      </c>
      <c r="H108" s="17">
        <f>H109</f>
        <v>0</v>
      </c>
      <c r="I108" s="17">
        <f>I109</f>
        <v>11950</v>
      </c>
      <c r="J108" s="18"/>
      <c r="K108" s="18"/>
      <c r="L108" s="18"/>
      <c r="M108" s="18"/>
      <c r="N108" s="17">
        <f t="shared" si="22"/>
        <v>11950</v>
      </c>
      <c r="O108" s="17">
        <f>O109</f>
        <v>0</v>
      </c>
      <c r="P108" s="17">
        <f>P109</f>
        <v>11950</v>
      </c>
    </row>
    <row r="109" spans="2:16" s="16" customFormat="1" ht="47.25" customHeight="1" x14ac:dyDescent="0.25">
      <c r="B109" s="160"/>
      <c r="C109" s="159"/>
      <c r="D109" s="163"/>
      <c r="E109" s="141" t="s">
        <v>19</v>
      </c>
      <c r="F109" s="147" t="s">
        <v>99</v>
      </c>
      <c r="G109" s="146">
        <f t="shared" si="21"/>
        <v>11950</v>
      </c>
      <c r="H109" s="146">
        <v>0</v>
      </c>
      <c r="I109" s="146">
        <v>11950</v>
      </c>
      <c r="J109" s="19"/>
      <c r="K109" s="19"/>
      <c r="L109" s="19"/>
      <c r="M109" s="19"/>
      <c r="N109" s="146">
        <f t="shared" si="22"/>
        <v>11950</v>
      </c>
      <c r="O109" s="146">
        <v>0</v>
      </c>
      <c r="P109" s="146">
        <v>11950</v>
      </c>
    </row>
    <row r="110" spans="2:16" s="16" customFormat="1" ht="27.75" customHeight="1" x14ac:dyDescent="0.25">
      <c r="B110" s="160" t="s">
        <v>124</v>
      </c>
      <c r="C110" s="159" t="s">
        <v>125</v>
      </c>
      <c r="D110" s="161" t="s">
        <v>510</v>
      </c>
      <c r="E110" s="144" t="s">
        <v>15</v>
      </c>
      <c r="F110" s="140" t="s">
        <v>16</v>
      </c>
      <c r="G110" s="17">
        <f t="shared" si="21"/>
        <v>20000</v>
      </c>
      <c r="H110" s="17">
        <f>H111</f>
        <v>0</v>
      </c>
      <c r="I110" s="17">
        <f>I111</f>
        <v>20000</v>
      </c>
      <c r="J110" s="18"/>
      <c r="K110" s="18"/>
      <c r="L110" s="18"/>
      <c r="M110" s="18"/>
      <c r="N110" s="17">
        <f t="shared" si="22"/>
        <v>20000</v>
      </c>
      <c r="O110" s="17">
        <f>O111</f>
        <v>0</v>
      </c>
      <c r="P110" s="17">
        <f>P111</f>
        <v>20000</v>
      </c>
    </row>
    <row r="111" spans="2:16" s="16" customFormat="1" ht="84" customHeight="1" x14ac:dyDescent="0.25">
      <c r="B111" s="160"/>
      <c r="C111" s="159"/>
      <c r="D111" s="163"/>
      <c r="E111" s="143" t="s">
        <v>19</v>
      </c>
      <c r="F111" s="147" t="s">
        <v>99</v>
      </c>
      <c r="G111" s="17">
        <f t="shared" si="21"/>
        <v>20000</v>
      </c>
      <c r="H111" s="17">
        <v>0</v>
      </c>
      <c r="I111" s="17">
        <v>20000</v>
      </c>
      <c r="J111" s="18"/>
      <c r="K111" s="18"/>
      <c r="L111" s="18"/>
      <c r="M111" s="18"/>
      <c r="N111" s="17">
        <f t="shared" si="22"/>
        <v>20000</v>
      </c>
      <c r="O111" s="17">
        <v>0</v>
      </c>
      <c r="P111" s="17">
        <v>20000</v>
      </c>
    </row>
    <row r="112" spans="2:16" s="12" customFormat="1" ht="18.75" customHeight="1" x14ac:dyDescent="0.25">
      <c r="B112" s="159" t="s">
        <v>126</v>
      </c>
      <c r="C112" s="161" t="s">
        <v>127</v>
      </c>
      <c r="D112" s="161" t="s">
        <v>509</v>
      </c>
      <c r="E112" s="144" t="s">
        <v>15</v>
      </c>
      <c r="F112" s="140" t="s">
        <v>16</v>
      </c>
      <c r="G112" s="17">
        <f t="shared" ref="G112:G186" si="23">H112+I112</f>
        <v>0</v>
      </c>
      <c r="H112" s="17">
        <f>H113</f>
        <v>0</v>
      </c>
      <c r="I112" s="17">
        <f>I113</f>
        <v>0</v>
      </c>
      <c r="J112" s="18"/>
      <c r="K112" s="18"/>
      <c r="L112" s="18"/>
      <c r="M112" s="18"/>
      <c r="N112" s="17">
        <f t="shared" ref="N112:N186" si="24">O112+P112</f>
        <v>0</v>
      </c>
      <c r="O112" s="17">
        <f>O113</f>
        <v>0</v>
      </c>
      <c r="P112" s="17">
        <f>P113</f>
        <v>0</v>
      </c>
    </row>
    <row r="113" spans="2:16" s="12" customFormat="1" ht="94.5" customHeight="1" x14ac:dyDescent="0.25">
      <c r="B113" s="159"/>
      <c r="C113" s="163"/>
      <c r="D113" s="163"/>
      <c r="E113" s="144" t="s">
        <v>35</v>
      </c>
      <c r="F113" s="140" t="s">
        <v>16</v>
      </c>
      <c r="G113" s="17">
        <f t="shared" si="23"/>
        <v>0</v>
      </c>
      <c r="H113" s="17">
        <f>H115+H117+H121+H125</f>
        <v>0</v>
      </c>
      <c r="I113" s="17">
        <f>I115+I117+I121+I125</f>
        <v>0</v>
      </c>
      <c r="J113" s="18"/>
      <c r="K113" s="18"/>
      <c r="L113" s="18"/>
      <c r="M113" s="18"/>
      <c r="N113" s="17">
        <f t="shared" si="24"/>
        <v>0</v>
      </c>
      <c r="O113" s="17">
        <f>O115+O117+O121+O125</f>
        <v>0</v>
      </c>
      <c r="P113" s="17">
        <f>P115+P117+P121+P125</f>
        <v>0</v>
      </c>
    </row>
    <row r="114" spans="2:16" s="12" customFormat="1" ht="18.75" customHeight="1" x14ac:dyDescent="0.25">
      <c r="B114" s="159" t="s">
        <v>128</v>
      </c>
      <c r="C114" s="159" t="s">
        <v>129</v>
      </c>
      <c r="D114" s="161" t="s">
        <v>526</v>
      </c>
      <c r="E114" s="144" t="s">
        <v>15</v>
      </c>
      <c r="F114" s="140" t="s">
        <v>16</v>
      </c>
      <c r="G114" s="17">
        <f t="shared" si="23"/>
        <v>0</v>
      </c>
      <c r="H114" s="17">
        <f>H115</f>
        <v>0</v>
      </c>
      <c r="I114" s="17">
        <f>I115</f>
        <v>0</v>
      </c>
      <c r="J114" s="18"/>
      <c r="K114" s="18"/>
      <c r="L114" s="18"/>
      <c r="M114" s="18"/>
      <c r="N114" s="17">
        <f t="shared" si="24"/>
        <v>0</v>
      </c>
      <c r="O114" s="17">
        <f>O115</f>
        <v>0</v>
      </c>
      <c r="P114" s="17">
        <f>P115</f>
        <v>0</v>
      </c>
    </row>
    <row r="115" spans="2:16" s="12" customFormat="1" ht="66.75" customHeight="1" x14ac:dyDescent="0.25">
      <c r="B115" s="159"/>
      <c r="C115" s="159"/>
      <c r="D115" s="163"/>
      <c r="E115" s="144" t="s">
        <v>35</v>
      </c>
      <c r="F115" s="140" t="s">
        <v>16</v>
      </c>
      <c r="G115" s="17">
        <f t="shared" si="23"/>
        <v>0</v>
      </c>
      <c r="H115" s="17">
        <v>0</v>
      </c>
      <c r="I115" s="17">
        <v>0</v>
      </c>
      <c r="J115" s="18"/>
      <c r="K115" s="18"/>
      <c r="L115" s="18"/>
      <c r="M115" s="18"/>
      <c r="N115" s="17">
        <f t="shared" si="24"/>
        <v>0</v>
      </c>
      <c r="O115" s="17">
        <v>0</v>
      </c>
      <c r="P115" s="17">
        <v>0</v>
      </c>
    </row>
    <row r="116" spans="2:16" s="12" customFormat="1" ht="18.75" customHeight="1" x14ac:dyDescent="0.25">
      <c r="B116" s="159" t="s">
        <v>131</v>
      </c>
      <c r="C116" s="159" t="s">
        <v>132</v>
      </c>
      <c r="D116" s="161" t="s">
        <v>527</v>
      </c>
      <c r="E116" s="144" t="s">
        <v>15</v>
      </c>
      <c r="F116" s="140" t="s">
        <v>16</v>
      </c>
      <c r="G116" s="17">
        <f t="shared" si="23"/>
        <v>0</v>
      </c>
      <c r="H116" s="17">
        <f>H117</f>
        <v>0</v>
      </c>
      <c r="I116" s="17">
        <f>I117</f>
        <v>0</v>
      </c>
      <c r="J116" s="18"/>
      <c r="K116" s="18"/>
      <c r="L116" s="18"/>
      <c r="M116" s="18"/>
      <c r="N116" s="17">
        <f t="shared" si="24"/>
        <v>0</v>
      </c>
      <c r="O116" s="17">
        <f>O117</f>
        <v>0</v>
      </c>
      <c r="P116" s="17">
        <f>P117</f>
        <v>0</v>
      </c>
    </row>
    <row r="117" spans="2:16" s="12" customFormat="1" ht="82.5" customHeight="1" x14ac:dyDescent="0.25">
      <c r="B117" s="159"/>
      <c r="C117" s="159"/>
      <c r="D117" s="163"/>
      <c r="E117" s="144" t="s">
        <v>35</v>
      </c>
      <c r="F117" s="140" t="s">
        <v>16</v>
      </c>
      <c r="G117" s="17">
        <f t="shared" si="23"/>
        <v>0</v>
      </c>
      <c r="H117" s="17">
        <f>H119</f>
        <v>0</v>
      </c>
      <c r="I117" s="17">
        <f>I119</f>
        <v>0</v>
      </c>
      <c r="J117" s="18"/>
      <c r="K117" s="18"/>
      <c r="L117" s="18"/>
      <c r="M117" s="18"/>
      <c r="N117" s="17">
        <f t="shared" si="24"/>
        <v>0</v>
      </c>
      <c r="O117" s="17">
        <f>O119</f>
        <v>0</v>
      </c>
      <c r="P117" s="17">
        <f>P119</f>
        <v>0</v>
      </c>
    </row>
    <row r="118" spans="2:16" s="12" customFormat="1" ht="24" hidden="1" customHeight="1" x14ac:dyDescent="0.25">
      <c r="B118" s="174" t="s">
        <v>133</v>
      </c>
      <c r="C118" s="159" t="s">
        <v>134</v>
      </c>
      <c r="D118" s="159" t="s">
        <v>60</v>
      </c>
      <c r="E118" s="144" t="s">
        <v>15</v>
      </c>
      <c r="F118" s="140"/>
      <c r="G118" s="17">
        <f t="shared" si="23"/>
        <v>0</v>
      </c>
      <c r="H118" s="17">
        <f>H119</f>
        <v>0</v>
      </c>
      <c r="I118" s="17">
        <f>I119</f>
        <v>0</v>
      </c>
      <c r="J118" s="18"/>
      <c r="K118" s="18"/>
      <c r="L118" s="18"/>
      <c r="M118" s="18"/>
      <c r="N118" s="17">
        <f t="shared" si="24"/>
        <v>0</v>
      </c>
      <c r="O118" s="17">
        <f>O119</f>
        <v>0</v>
      </c>
      <c r="P118" s="17">
        <f>P119</f>
        <v>0</v>
      </c>
    </row>
    <row r="119" spans="2:16" s="12" customFormat="1" ht="107.25" hidden="1" customHeight="1" x14ac:dyDescent="0.25">
      <c r="B119" s="174"/>
      <c r="C119" s="159"/>
      <c r="D119" s="159"/>
      <c r="E119" s="144" t="s">
        <v>35</v>
      </c>
      <c r="F119" s="140"/>
      <c r="G119" s="17">
        <f t="shared" si="23"/>
        <v>0</v>
      </c>
      <c r="H119" s="17">
        <v>0</v>
      </c>
      <c r="I119" s="17">
        <v>0</v>
      </c>
      <c r="J119" s="18"/>
      <c r="K119" s="18"/>
      <c r="L119" s="18"/>
      <c r="M119" s="18"/>
      <c r="N119" s="17">
        <f t="shared" si="24"/>
        <v>0</v>
      </c>
      <c r="O119" s="17">
        <v>0</v>
      </c>
      <c r="P119" s="17">
        <v>0</v>
      </c>
    </row>
    <row r="120" spans="2:16" s="12" customFormat="1" ht="18.75" customHeight="1" x14ac:dyDescent="0.25">
      <c r="B120" s="159" t="s">
        <v>135</v>
      </c>
      <c r="C120" s="159" t="s">
        <v>136</v>
      </c>
      <c r="D120" s="161" t="s">
        <v>545</v>
      </c>
      <c r="E120" s="144" t="s">
        <v>15</v>
      </c>
      <c r="F120" s="140" t="s">
        <v>16</v>
      </c>
      <c r="G120" s="17">
        <f t="shared" si="23"/>
        <v>0</v>
      </c>
      <c r="H120" s="17">
        <f>H121</f>
        <v>0</v>
      </c>
      <c r="I120" s="17">
        <f>I121</f>
        <v>0</v>
      </c>
      <c r="J120" s="18"/>
      <c r="K120" s="18"/>
      <c r="L120" s="18"/>
      <c r="M120" s="18"/>
      <c r="N120" s="17">
        <f t="shared" si="24"/>
        <v>0</v>
      </c>
      <c r="O120" s="17">
        <f>O121</f>
        <v>0</v>
      </c>
      <c r="P120" s="17">
        <f>P121</f>
        <v>0</v>
      </c>
    </row>
    <row r="121" spans="2:16" s="12" customFormat="1" ht="100.5" customHeight="1" x14ac:dyDescent="0.25">
      <c r="B121" s="159"/>
      <c r="C121" s="159"/>
      <c r="D121" s="163"/>
      <c r="E121" s="144" t="s">
        <v>35</v>
      </c>
      <c r="F121" s="140" t="s">
        <v>16</v>
      </c>
      <c r="G121" s="17">
        <f t="shared" si="23"/>
        <v>0</v>
      </c>
      <c r="H121" s="17">
        <f>H123</f>
        <v>0</v>
      </c>
      <c r="I121" s="17">
        <f>I123</f>
        <v>0</v>
      </c>
      <c r="J121" s="18"/>
      <c r="K121" s="18"/>
      <c r="L121" s="18"/>
      <c r="M121" s="18"/>
      <c r="N121" s="17">
        <f t="shared" si="24"/>
        <v>0</v>
      </c>
      <c r="O121" s="17">
        <f>O123</f>
        <v>0</v>
      </c>
      <c r="P121" s="17">
        <f>P123</f>
        <v>0</v>
      </c>
    </row>
    <row r="122" spans="2:16" s="12" customFormat="1" ht="18.75" hidden="1" customHeight="1" x14ac:dyDescent="0.25">
      <c r="B122" s="174" t="s">
        <v>137</v>
      </c>
      <c r="C122" s="159" t="s">
        <v>138</v>
      </c>
      <c r="D122" s="159" t="s">
        <v>60</v>
      </c>
      <c r="E122" s="144" t="s">
        <v>15</v>
      </c>
      <c r="F122" s="140"/>
      <c r="G122" s="17">
        <f t="shared" si="23"/>
        <v>0</v>
      </c>
      <c r="H122" s="17">
        <f>H123</f>
        <v>0</v>
      </c>
      <c r="I122" s="17">
        <f>I123</f>
        <v>0</v>
      </c>
      <c r="J122" s="18"/>
      <c r="K122" s="18"/>
      <c r="L122" s="18"/>
      <c r="M122" s="18"/>
      <c r="N122" s="17">
        <f t="shared" si="24"/>
        <v>0</v>
      </c>
      <c r="O122" s="17">
        <f>O123</f>
        <v>0</v>
      </c>
      <c r="P122" s="17">
        <f>P123</f>
        <v>0</v>
      </c>
    </row>
    <row r="123" spans="2:16" s="12" customFormat="1" ht="82.5" hidden="1" customHeight="1" x14ac:dyDescent="0.25">
      <c r="B123" s="174"/>
      <c r="C123" s="159"/>
      <c r="D123" s="159"/>
      <c r="E123" s="144" t="s">
        <v>35</v>
      </c>
      <c r="F123" s="140"/>
      <c r="G123" s="17">
        <f t="shared" si="23"/>
        <v>0</v>
      </c>
      <c r="H123" s="17">
        <v>0</v>
      </c>
      <c r="I123" s="17">
        <v>0</v>
      </c>
      <c r="J123" s="18"/>
      <c r="K123" s="18"/>
      <c r="L123" s="18"/>
      <c r="M123" s="18"/>
      <c r="N123" s="17">
        <f t="shared" si="24"/>
        <v>0</v>
      </c>
      <c r="O123" s="17">
        <v>0</v>
      </c>
      <c r="P123" s="17">
        <v>0</v>
      </c>
    </row>
    <row r="124" spans="2:16" s="12" customFormat="1" ht="18.75" customHeight="1" x14ac:dyDescent="0.25">
      <c r="B124" s="159" t="s">
        <v>139</v>
      </c>
      <c r="C124" s="159" t="s">
        <v>140</v>
      </c>
      <c r="D124" s="161" t="s">
        <v>528</v>
      </c>
      <c r="E124" s="144" t="s">
        <v>15</v>
      </c>
      <c r="F124" s="140" t="s">
        <v>16</v>
      </c>
      <c r="G124" s="17">
        <f t="shared" si="23"/>
        <v>0</v>
      </c>
      <c r="H124" s="17">
        <f>H125</f>
        <v>0</v>
      </c>
      <c r="I124" s="17">
        <f>I125</f>
        <v>0</v>
      </c>
      <c r="J124" s="18"/>
      <c r="K124" s="18"/>
      <c r="L124" s="18"/>
      <c r="M124" s="18"/>
      <c r="N124" s="17">
        <f t="shared" si="24"/>
        <v>0</v>
      </c>
      <c r="O124" s="17">
        <f>O125</f>
        <v>0</v>
      </c>
      <c r="P124" s="17">
        <f>P125</f>
        <v>0</v>
      </c>
    </row>
    <row r="125" spans="2:16" s="12" customFormat="1" ht="63.75" customHeight="1" x14ac:dyDescent="0.25">
      <c r="B125" s="159"/>
      <c r="C125" s="159"/>
      <c r="D125" s="163"/>
      <c r="E125" s="144" t="s">
        <v>35</v>
      </c>
      <c r="F125" s="140" t="s">
        <v>16</v>
      </c>
      <c r="G125" s="17">
        <f t="shared" si="23"/>
        <v>0</v>
      </c>
      <c r="H125" s="17">
        <v>0</v>
      </c>
      <c r="I125" s="17">
        <v>0</v>
      </c>
      <c r="J125" s="18"/>
      <c r="K125" s="18"/>
      <c r="L125" s="18"/>
      <c r="M125" s="18"/>
      <c r="N125" s="17">
        <f t="shared" si="24"/>
        <v>0</v>
      </c>
      <c r="O125" s="17">
        <v>0</v>
      </c>
      <c r="P125" s="17">
        <v>0</v>
      </c>
    </row>
    <row r="126" spans="2:16" s="12" customFormat="1" ht="25.5" hidden="1" customHeight="1" x14ac:dyDescent="0.25">
      <c r="B126" s="161" t="s">
        <v>141</v>
      </c>
      <c r="C126" s="161" t="s">
        <v>142</v>
      </c>
      <c r="D126" s="161" t="s">
        <v>130</v>
      </c>
      <c r="E126" s="144" t="s">
        <v>15</v>
      </c>
      <c r="F126" s="140" t="s">
        <v>16</v>
      </c>
      <c r="G126" s="17">
        <f t="shared" si="23"/>
        <v>0</v>
      </c>
      <c r="H126" s="17">
        <v>0</v>
      </c>
      <c r="I126" s="17">
        <v>0</v>
      </c>
      <c r="J126" s="18"/>
      <c r="K126" s="18"/>
      <c r="L126" s="18"/>
      <c r="M126" s="18"/>
      <c r="N126" s="17">
        <f t="shared" si="24"/>
        <v>0</v>
      </c>
      <c r="O126" s="17">
        <v>0</v>
      </c>
      <c r="P126" s="17">
        <v>0</v>
      </c>
    </row>
    <row r="127" spans="2:16" s="12" customFormat="1" ht="47.25" hidden="1" customHeight="1" x14ac:dyDescent="0.25">
      <c r="B127" s="163"/>
      <c r="C127" s="163"/>
      <c r="D127" s="163"/>
      <c r="E127" s="144"/>
      <c r="F127" s="140" t="s">
        <v>16</v>
      </c>
      <c r="G127" s="17">
        <f t="shared" si="23"/>
        <v>0</v>
      </c>
      <c r="H127" s="17">
        <v>0</v>
      </c>
      <c r="I127" s="17">
        <v>0</v>
      </c>
      <c r="J127" s="18"/>
      <c r="K127" s="18"/>
      <c r="L127" s="18"/>
      <c r="M127" s="18"/>
      <c r="N127" s="17">
        <f t="shared" si="24"/>
        <v>0</v>
      </c>
      <c r="O127" s="17">
        <v>0</v>
      </c>
      <c r="P127" s="17">
        <v>0</v>
      </c>
    </row>
    <row r="128" spans="2:16" s="12" customFormat="1" ht="18.75" customHeight="1" x14ac:dyDescent="0.25">
      <c r="B128" s="161" t="s">
        <v>143</v>
      </c>
      <c r="C128" s="161" t="s">
        <v>144</v>
      </c>
      <c r="D128" s="161" t="s">
        <v>530</v>
      </c>
      <c r="E128" s="144" t="s">
        <v>15</v>
      </c>
      <c r="F128" s="140" t="s">
        <v>16</v>
      </c>
      <c r="G128" s="17">
        <f>SUM(H128:I128)</f>
        <v>267596.7</v>
      </c>
      <c r="H128" s="17">
        <f>H129+H134+H139+H143</f>
        <v>0</v>
      </c>
      <c r="I128" s="17">
        <f>I129+I134+I139+I143</f>
        <v>267596.7</v>
      </c>
      <c r="J128" s="18"/>
      <c r="K128" s="18"/>
      <c r="L128" s="18"/>
      <c r="M128" s="18"/>
      <c r="N128" s="17">
        <f>SUM(O128:P128)</f>
        <v>267596.7</v>
      </c>
      <c r="O128" s="17">
        <f>O129+O134+O139+O143</f>
        <v>0</v>
      </c>
      <c r="P128" s="17">
        <f>P129+P134+P139+P143</f>
        <v>267596.7</v>
      </c>
    </row>
    <row r="129" spans="2:16" s="12" customFormat="1" ht="18.75" customHeight="1" x14ac:dyDescent="0.25">
      <c r="B129" s="162"/>
      <c r="C129" s="162"/>
      <c r="D129" s="162"/>
      <c r="E129" s="159" t="s">
        <v>35</v>
      </c>
      <c r="F129" s="140" t="s">
        <v>36</v>
      </c>
      <c r="G129" s="17">
        <f>SUM(H129:I129)</f>
        <v>35599</v>
      </c>
      <c r="H129" s="17">
        <f>SUM(H130:H132)</f>
        <v>0</v>
      </c>
      <c r="I129" s="17">
        <f>SUM(I130:I132)</f>
        <v>35599</v>
      </c>
      <c r="J129" s="18"/>
      <c r="K129" s="18"/>
      <c r="L129" s="18"/>
      <c r="M129" s="18"/>
      <c r="N129" s="17">
        <f>SUM(O129:P129)</f>
        <v>35599</v>
      </c>
      <c r="O129" s="17">
        <f>SUM(O130:O132)</f>
        <v>0</v>
      </c>
      <c r="P129" s="17">
        <f>SUM(P130:P132)</f>
        <v>35599</v>
      </c>
    </row>
    <row r="130" spans="2:16" s="12" customFormat="1" ht="18.75" x14ac:dyDescent="0.25">
      <c r="B130" s="162"/>
      <c r="C130" s="162"/>
      <c r="D130" s="162"/>
      <c r="E130" s="159"/>
      <c r="F130" s="140" t="s">
        <v>145</v>
      </c>
      <c r="G130" s="17">
        <f t="shared" ref="G130:G132" si="25">SUM(H130:I130)</f>
        <v>28667</v>
      </c>
      <c r="H130" s="17">
        <f t="shared" ref="H130:I131" si="26">H152</f>
        <v>0</v>
      </c>
      <c r="I130" s="17">
        <f t="shared" si="26"/>
        <v>28667</v>
      </c>
      <c r="J130" s="18"/>
      <c r="K130" s="18"/>
      <c r="L130" s="18"/>
      <c r="M130" s="18"/>
      <c r="N130" s="17">
        <f t="shared" ref="N130:N132" si="27">SUM(O130:P130)</f>
        <v>28667</v>
      </c>
      <c r="O130" s="17">
        <f t="shared" ref="O130:P131" si="28">O152</f>
        <v>0</v>
      </c>
      <c r="P130" s="17">
        <f t="shared" si="28"/>
        <v>28667</v>
      </c>
    </row>
    <row r="131" spans="2:16" s="12" customFormat="1" ht="18.75" x14ac:dyDescent="0.25">
      <c r="B131" s="162"/>
      <c r="C131" s="162"/>
      <c r="D131" s="162"/>
      <c r="E131" s="159"/>
      <c r="F131" s="140" t="s">
        <v>146</v>
      </c>
      <c r="G131" s="17">
        <f t="shared" si="25"/>
        <v>6902</v>
      </c>
      <c r="H131" s="17">
        <f t="shared" si="26"/>
        <v>0</v>
      </c>
      <c r="I131" s="17">
        <f t="shared" si="26"/>
        <v>6902</v>
      </c>
      <c r="J131" s="18"/>
      <c r="K131" s="18"/>
      <c r="L131" s="18"/>
      <c r="M131" s="18"/>
      <c r="N131" s="17">
        <f t="shared" si="27"/>
        <v>6902</v>
      </c>
      <c r="O131" s="17">
        <f t="shared" si="28"/>
        <v>0</v>
      </c>
      <c r="P131" s="17">
        <f t="shared" si="28"/>
        <v>6902</v>
      </c>
    </row>
    <row r="132" spans="2:16" s="12" customFormat="1" ht="18.75" x14ac:dyDescent="0.25">
      <c r="B132" s="162"/>
      <c r="C132" s="162"/>
      <c r="D132" s="162"/>
      <c r="E132" s="159"/>
      <c r="F132" s="140" t="s">
        <v>147</v>
      </c>
      <c r="G132" s="17">
        <f t="shared" si="25"/>
        <v>30</v>
      </c>
      <c r="H132" s="17">
        <f>H154</f>
        <v>0</v>
      </c>
      <c r="I132" s="17">
        <f>I154</f>
        <v>30</v>
      </c>
      <c r="J132" s="18"/>
      <c r="K132" s="18"/>
      <c r="L132" s="18"/>
      <c r="M132" s="18"/>
      <c r="N132" s="17">
        <f t="shared" si="27"/>
        <v>30</v>
      </c>
      <c r="O132" s="17">
        <f>O154</f>
        <v>0</v>
      </c>
      <c r="P132" s="17">
        <f>P154</f>
        <v>30</v>
      </c>
    </row>
    <row r="133" spans="2:16" s="12" customFormat="1" ht="18.75" hidden="1" customHeight="1" x14ac:dyDescent="0.25">
      <c r="B133" s="162"/>
      <c r="C133" s="162"/>
      <c r="D133" s="162"/>
      <c r="E133" s="159"/>
      <c r="F133" s="140" t="s">
        <v>148</v>
      </c>
      <c r="G133" s="17"/>
      <c r="H133" s="17"/>
      <c r="I133" s="17"/>
      <c r="J133" s="18"/>
      <c r="K133" s="18"/>
      <c r="L133" s="18"/>
      <c r="M133" s="18"/>
      <c r="N133" s="17"/>
      <c r="O133" s="17"/>
      <c r="P133" s="17"/>
    </row>
    <row r="134" spans="2:16" s="12" customFormat="1" ht="18.75" x14ac:dyDescent="0.25">
      <c r="B134" s="162"/>
      <c r="C134" s="162"/>
      <c r="D134" s="162"/>
      <c r="E134" s="159" t="s">
        <v>19</v>
      </c>
      <c r="F134" s="140" t="s">
        <v>36</v>
      </c>
      <c r="G134" s="17">
        <f>SUM(H134:I134)</f>
        <v>122784</v>
      </c>
      <c r="H134" s="17">
        <f>SUM(H135:H138)</f>
        <v>0</v>
      </c>
      <c r="I134" s="17">
        <f>SUM(I135:I138)</f>
        <v>122784</v>
      </c>
      <c r="J134" s="18"/>
      <c r="K134" s="18"/>
      <c r="L134" s="18"/>
      <c r="M134" s="18"/>
      <c r="N134" s="17">
        <f>SUM(O134:P134)</f>
        <v>122784</v>
      </c>
      <c r="O134" s="17">
        <f>SUM(O135:O138)</f>
        <v>0</v>
      </c>
      <c r="P134" s="17">
        <f>SUM(P135:P138)</f>
        <v>122784</v>
      </c>
    </row>
    <row r="135" spans="2:16" s="12" customFormat="1" ht="18.75" x14ac:dyDescent="0.25">
      <c r="B135" s="162"/>
      <c r="C135" s="162"/>
      <c r="D135" s="162"/>
      <c r="E135" s="159"/>
      <c r="F135" s="140" t="s">
        <v>149</v>
      </c>
      <c r="G135" s="17">
        <f t="shared" ref="G135:G138" si="29">SUM(H135:I135)</f>
        <v>22585</v>
      </c>
      <c r="H135" s="17">
        <f t="shared" ref="H135:I136" si="30">H156</f>
        <v>0</v>
      </c>
      <c r="I135" s="17">
        <f t="shared" si="30"/>
        <v>22585</v>
      </c>
      <c r="J135" s="18"/>
      <c r="K135" s="18"/>
      <c r="L135" s="18"/>
      <c r="M135" s="18"/>
      <c r="N135" s="17">
        <f t="shared" ref="N135:N138" si="31">SUM(O135:P135)</f>
        <v>22585</v>
      </c>
      <c r="O135" s="17">
        <f t="shared" ref="O135:P136" si="32">O156</f>
        <v>0</v>
      </c>
      <c r="P135" s="17">
        <f t="shared" si="32"/>
        <v>22585</v>
      </c>
    </row>
    <row r="136" spans="2:16" s="12" customFormat="1" ht="18.75" x14ac:dyDescent="0.25">
      <c r="B136" s="162"/>
      <c r="C136" s="162"/>
      <c r="D136" s="162"/>
      <c r="E136" s="159"/>
      <c r="F136" s="140" t="s">
        <v>150</v>
      </c>
      <c r="G136" s="17">
        <f t="shared" si="29"/>
        <v>7629</v>
      </c>
      <c r="H136" s="17">
        <f t="shared" si="30"/>
        <v>0</v>
      </c>
      <c r="I136" s="17">
        <f t="shared" si="30"/>
        <v>7629</v>
      </c>
      <c r="J136" s="18"/>
      <c r="K136" s="18"/>
      <c r="L136" s="18"/>
      <c r="M136" s="18"/>
      <c r="N136" s="17">
        <f t="shared" si="31"/>
        <v>7629</v>
      </c>
      <c r="O136" s="17">
        <f t="shared" si="32"/>
        <v>0</v>
      </c>
      <c r="P136" s="17">
        <f t="shared" si="32"/>
        <v>7629</v>
      </c>
    </row>
    <row r="137" spans="2:16" s="12" customFormat="1" ht="18.75" x14ac:dyDescent="0.25">
      <c r="B137" s="162"/>
      <c r="C137" s="162"/>
      <c r="D137" s="162"/>
      <c r="E137" s="159"/>
      <c r="F137" s="140" t="s">
        <v>151</v>
      </c>
      <c r="G137" s="17">
        <f t="shared" si="29"/>
        <v>10</v>
      </c>
      <c r="H137" s="17">
        <f>H158</f>
        <v>0</v>
      </c>
      <c r="I137" s="17">
        <f>I158</f>
        <v>10</v>
      </c>
      <c r="J137" s="18"/>
      <c r="K137" s="18"/>
      <c r="L137" s="18"/>
      <c r="M137" s="18"/>
      <c r="N137" s="17">
        <f t="shared" si="31"/>
        <v>10</v>
      </c>
      <c r="O137" s="17">
        <f>O158</f>
        <v>0</v>
      </c>
      <c r="P137" s="17">
        <f>P158</f>
        <v>10</v>
      </c>
    </row>
    <row r="138" spans="2:16" s="12" customFormat="1" ht="18.75" x14ac:dyDescent="0.25">
      <c r="B138" s="162"/>
      <c r="C138" s="162"/>
      <c r="D138" s="162"/>
      <c r="E138" s="159"/>
      <c r="F138" s="140" t="s">
        <v>152</v>
      </c>
      <c r="G138" s="17">
        <f t="shared" si="29"/>
        <v>92560</v>
      </c>
      <c r="H138" s="17">
        <f>H188</f>
        <v>0</v>
      </c>
      <c r="I138" s="17">
        <f>I188</f>
        <v>92560</v>
      </c>
      <c r="J138" s="18"/>
      <c r="K138" s="18"/>
      <c r="L138" s="18"/>
      <c r="M138" s="18"/>
      <c r="N138" s="17">
        <f t="shared" si="31"/>
        <v>92560</v>
      </c>
      <c r="O138" s="17">
        <f>O188</f>
        <v>0</v>
      </c>
      <c r="P138" s="17">
        <f>P188</f>
        <v>92560</v>
      </c>
    </row>
    <row r="139" spans="2:16" s="12" customFormat="1" ht="18.75" x14ac:dyDescent="0.25">
      <c r="B139" s="162"/>
      <c r="C139" s="162"/>
      <c r="D139" s="162"/>
      <c r="E139" s="159" t="s">
        <v>27</v>
      </c>
      <c r="F139" s="140" t="s">
        <v>36</v>
      </c>
      <c r="G139" s="17">
        <f>SUM(H139:I139)</f>
        <v>20093</v>
      </c>
      <c r="H139" s="17">
        <f>SUM(H140:H142)</f>
        <v>0</v>
      </c>
      <c r="I139" s="17">
        <f>SUM(I140:I142)</f>
        <v>20093</v>
      </c>
      <c r="J139" s="18"/>
      <c r="K139" s="18"/>
      <c r="L139" s="18"/>
      <c r="M139" s="18"/>
      <c r="N139" s="17">
        <f>SUM(O139:P139)</f>
        <v>20093</v>
      </c>
      <c r="O139" s="17">
        <f>SUM(O140:O142)</f>
        <v>0</v>
      </c>
      <c r="P139" s="17">
        <f>SUM(P140:P142)</f>
        <v>20093</v>
      </c>
    </row>
    <row r="140" spans="2:16" s="12" customFormat="1" ht="18.75" x14ac:dyDescent="0.25">
      <c r="B140" s="162"/>
      <c r="C140" s="162"/>
      <c r="D140" s="162"/>
      <c r="E140" s="159"/>
      <c r="F140" s="140" t="s">
        <v>153</v>
      </c>
      <c r="G140" s="17">
        <f t="shared" ref="G140:G142" si="33">SUM(H140:I140)</f>
        <v>17277</v>
      </c>
      <c r="H140" s="17">
        <f t="shared" ref="H140:I141" si="34">H164</f>
        <v>0</v>
      </c>
      <c r="I140" s="17">
        <f t="shared" si="34"/>
        <v>17277</v>
      </c>
      <c r="J140" s="18"/>
      <c r="K140" s="18"/>
      <c r="L140" s="18"/>
      <c r="M140" s="18"/>
      <c r="N140" s="17">
        <f t="shared" ref="N140:N142" si="35">SUM(O140:P140)</f>
        <v>17277</v>
      </c>
      <c r="O140" s="17">
        <f t="shared" ref="O140:P141" si="36">O164</f>
        <v>0</v>
      </c>
      <c r="P140" s="17">
        <f t="shared" si="36"/>
        <v>17277</v>
      </c>
    </row>
    <row r="141" spans="2:16" s="12" customFormat="1" ht="18.75" x14ac:dyDescent="0.25">
      <c r="B141" s="162"/>
      <c r="C141" s="162"/>
      <c r="D141" s="162"/>
      <c r="E141" s="159"/>
      <c r="F141" s="140" t="s">
        <v>154</v>
      </c>
      <c r="G141" s="17">
        <f t="shared" si="33"/>
        <v>2650</v>
      </c>
      <c r="H141" s="17">
        <f t="shared" si="34"/>
        <v>0</v>
      </c>
      <c r="I141" s="17">
        <f t="shared" si="34"/>
        <v>2650</v>
      </c>
      <c r="J141" s="18"/>
      <c r="K141" s="18"/>
      <c r="L141" s="18"/>
      <c r="M141" s="18"/>
      <c r="N141" s="17">
        <f t="shared" si="35"/>
        <v>2650</v>
      </c>
      <c r="O141" s="17">
        <f t="shared" si="36"/>
        <v>0</v>
      </c>
      <c r="P141" s="17">
        <f t="shared" si="36"/>
        <v>2650</v>
      </c>
    </row>
    <row r="142" spans="2:16" s="12" customFormat="1" ht="18.75" x14ac:dyDescent="0.25">
      <c r="B142" s="162"/>
      <c r="C142" s="162"/>
      <c r="D142" s="162"/>
      <c r="E142" s="159"/>
      <c r="F142" s="140" t="s">
        <v>155</v>
      </c>
      <c r="G142" s="17">
        <f t="shared" si="33"/>
        <v>166</v>
      </c>
      <c r="H142" s="17">
        <f>H166</f>
        <v>0</v>
      </c>
      <c r="I142" s="17">
        <f>I166</f>
        <v>166</v>
      </c>
      <c r="J142" s="18"/>
      <c r="K142" s="18"/>
      <c r="L142" s="18"/>
      <c r="M142" s="18"/>
      <c r="N142" s="17">
        <f t="shared" si="35"/>
        <v>166</v>
      </c>
      <c r="O142" s="17">
        <f>O166</f>
        <v>0</v>
      </c>
      <c r="P142" s="17">
        <f>P166</f>
        <v>166</v>
      </c>
    </row>
    <row r="143" spans="2:16" s="12" customFormat="1" ht="18.75" customHeight="1" x14ac:dyDescent="0.25">
      <c r="B143" s="162"/>
      <c r="C143" s="162"/>
      <c r="D143" s="162"/>
      <c r="E143" s="161" t="s">
        <v>29</v>
      </c>
      <c r="F143" s="140" t="s">
        <v>36</v>
      </c>
      <c r="G143" s="17">
        <f>SUM(H143:I143)</f>
        <v>89120.700000000012</v>
      </c>
      <c r="H143" s="17">
        <f>SUM(H144:H149)</f>
        <v>0</v>
      </c>
      <c r="I143" s="17">
        <f>SUM(I144:I149)</f>
        <v>89120.700000000012</v>
      </c>
      <c r="J143" s="18"/>
      <c r="K143" s="18"/>
      <c r="L143" s="18"/>
      <c r="M143" s="18"/>
      <c r="N143" s="17">
        <f>SUM(O143:P143)</f>
        <v>89120.700000000012</v>
      </c>
      <c r="O143" s="17">
        <f>SUM(O144:O149)</f>
        <v>0</v>
      </c>
      <c r="P143" s="17">
        <f>SUM(P144:P149)</f>
        <v>89120.700000000012</v>
      </c>
    </row>
    <row r="144" spans="2:16" s="12" customFormat="1" ht="18.75" x14ac:dyDescent="0.25">
      <c r="B144" s="162"/>
      <c r="C144" s="162"/>
      <c r="D144" s="162"/>
      <c r="E144" s="162"/>
      <c r="F144" s="140" t="s">
        <v>156</v>
      </c>
      <c r="G144" s="17">
        <f t="shared" ref="G144:G149" si="37">SUM(H144:I144)</f>
        <v>42942</v>
      </c>
      <c r="H144" s="17">
        <f t="shared" ref="H144:I145" si="38">H160</f>
        <v>0</v>
      </c>
      <c r="I144" s="17">
        <f t="shared" si="38"/>
        <v>42942</v>
      </c>
      <c r="J144" s="18"/>
      <c r="K144" s="18"/>
      <c r="L144" s="18"/>
      <c r="M144" s="18"/>
      <c r="N144" s="17">
        <f t="shared" ref="N144:N149" si="39">SUM(O144:P144)</f>
        <v>42942</v>
      </c>
      <c r="O144" s="17">
        <f t="shared" ref="O144:P145" si="40">O160</f>
        <v>0</v>
      </c>
      <c r="P144" s="17">
        <f t="shared" si="40"/>
        <v>42942</v>
      </c>
    </row>
    <row r="145" spans="2:16" s="12" customFormat="1" ht="18.75" x14ac:dyDescent="0.25">
      <c r="B145" s="162"/>
      <c r="C145" s="162"/>
      <c r="D145" s="162"/>
      <c r="E145" s="162"/>
      <c r="F145" s="140" t="s">
        <v>157</v>
      </c>
      <c r="G145" s="17">
        <f t="shared" si="37"/>
        <v>1586</v>
      </c>
      <c r="H145" s="17">
        <f t="shared" si="38"/>
        <v>0</v>
      </c>
      <c r="I145" s="17">
        <f t="shared" si="38"/>
        <v>1586</v>
      </c>
      <c r="J145" s="18"/>
      <c r="K145" s="18"/>
      <c r="L145" s="18"/>
      <c r="M145" s="18"/>
      <c r="N145" s="17">
        <f t="shared" si="39"/>
        <v>1586</v>
      </c>
      <c r="O145" s="17">
        <f t="shared" si="40"/>
        <v>0</v>
      </c>
      <c r="P145" s="17">
        <f t="shared" si="40"/>
        <v>1586</v>
      </c>
    </row>
    <row r="146" spans="2:16" s="12" customFormat="1" ht="18.75" x14ac:dyDescent="0.25">
      <c r="B146" s="162"/>
      <c r="C146" s="162"/>
      <c r="D146" s="162"/>
      <c r="E146" s="162"/>
      <c r="F146" s="140" t="s">
        <v>158</v>
      </c>
      <c r="G146" s="17">
        <f t="shared" si="37"/>
        <v>610</v>
      </c>
      <c r="H146" s="17">
        <f>H162</f>
        <v>0</v>
      </c>
      <c r="I146" s="17">
        <f>I162</f>
        <v>610</v>
      </c>
      <c r="J146" s="18"/>
      <c r="K146" s="18"/>
      <c r="L146" s="18"/>
      <c r="M146" s="18"/>
      <c r="N146" s="17">
        <f t="shared" si="39"/>
        <v>610</v>
      </c>
      <c r="O146" s="17">
        <f>O162</f>
        <v>0</v>
      </c>
      <c r="P146" s="17">
        <f>P162</f>
        <v>610</v>
      </c>
    </row>
    <row r="147" spans="2:16" s="12" customFormat="1" ht="18.75" x14ac:dyDescent="0.25">
      <c r="B147" s="162"/>
      <c r="C147" s="162"/>
      <c r="D147" s="162"/>
      <c r="E147" s="162"/>
      <c r="F147" s="140" t="s">
        <v>160</v>
      </c>
      <c r="G147" s="17">
        <f t="shared" si="37"/>
        <v>20437.099999999999</v>
      </c>
      <c r="H147" s="17">
        <f t="shared" ref="H147:I148" si="41">H197</f>
        <v>0</v>
      </c>
      <c r="I147" s="17">
        <f t="shared" si="41"/>
        <v>20437.099999999999</v>
      </c>
      <c r="J147" s="18"/>
      <c r="K147" s="18"/>
      <c r="L147" s="18"/>
      <c r="M147" s="18"/>
      <c r="N147" s="17">
        <f t="shared" si="39"/>
        <v>20437.099999999999</v>
      </c>
      <c r="O147" s="17">
        <f t="shared" ref="O147:P148" si="42">O197</f>
        <v>0</v>
      </c>
      <c r="P147" s="17">
        <f t="shared" si="42"/>
        <v>20437.099999999999</v>
      </c>
    </row>
    <row r="148" spans="2:16" s="12" customFormat="1" ht="18.75" x14ac:dyDescent="0.25">
      <c r="B148" s="162"/>
      <c r="C148" s="162"/>
      <c r="D148" s="162"/>
      <c r="E148" s="162"/>
      <c r="F148" s="140" t="s">
        <v>161</v>
      </c>
      <c r="G148" s="17">
        <f t="shared" si="37"/>
        <v>23540.6</v>
      </c>
      <c r="H148" s="17">
        <f t="shared" si="41"/>
        <v>0</v>
      </c>
      <c r="I148" s="17">
        <f t="shared" si="41"/>
        <v>23540.6</v>
      </c>
      <c r="J148" s="18"/>
      <c r="K148" s="18"/>
      <c r="L148" s="18"/>
      <c r="M148" s="18"/>
      <c r="N148" s="17">
        <f t="shared" si="39"/>
        <v>23540.6</v>
      </c>
      <c r="O148" s="17">
        <f t="shared" si="42"/>
        <v>0</v>
      </c>
      <c r="P148" s="17">
        <f t="shared" si="42"/>
        <v>23540.6</v>
      </c>
    </row>
    <row r="149" spans="2:16" s="12" customFormat="1" ht="18.75" x14ac:dyDescent="0.25">
      <c r="B149" s="163"/>
      <c r="C149" s="163"/>
      <c r="D149" s="163"/>
      <c r="E149" s="163"/>
      <c r="F149" s="140" t="s">
        <v>162</v>
      </c>
      <c r="G149" s="17">
        <f t="shared" si="37"/>
        <v>5</v>
      </c>
      <c r="H149" s="17">
        <f>H199</f>
        <v>0</v>
      </c>
      <c r="I149" s="17">
        <f>I199</f>
        <v>5</v>
      </c>
      <c r="J149" s="18"/>
      <c r="K149" s="18"/>
      <c r="L149" s="18"/>
      <c r="M149" s="18"/>
      <c r="N149" s="17">
        <f t="shared" si="39"/>
        <v>5</v>
      </c>
      <c r="O149" s="17">
        <f>O199</f>
        <v>0</v>
      </c>
      <c r="P149" s="17">
        <f>P199</f>
        <v>5</v>
      </c>
    </row>
    <row r="150" spans="2:16" s="12" customFormat="1" ht="18.75" customHeight="1" x14ac:dyDescent="0.25">
      <c r="B150" s="161" t="s">
        <v>163</v>
      </c>
      <c r="C150" s="161" t="s">
        <v>164</v>
      </c>
      <c r="D150" s="161" t="s">
        <v>165</v>
      </c>
      <c r="E150" s="144" t="s">
        <v>15</v>
      </c>
      <c r="F150" s="140" t="s">
        <v>16</v>
      </c>
      <c r="G150" s="17">
        <f t="shared" ref="G150:G166" si="43">H150+I150</f>
        <v>131054</v>
      </c>
      <c r="H150" s="17">
        <f>H151+H155+H159+H163</f>
        <v>0</v>
      </c>
      <c r="I150" s="17">
        <f>I151+I155+I159+I163</f>
        <v>131054</v>
      </c>
      <c r="J150" s="18"/>
      <c r="K150" s="18"/>
      <c r="L150" s="18"/>
      <c r="M150" s="18"/>
      <c r="N150" s="17">
        <f t="shared" ref="N150" si="44">O150+P150</f>
        <v>131054</v>
      </c>
      <c r="O150" s="17"/>
      <c r="P150" s="17">
        <f>P151+P155+P159+P163</f>
        <v>131054</v>
      </c>
    </row>
    <row r="151" spans="2:16" s="12" customFormat="1" ht="18.75" x14ac:dyDescent="0.25">
      <c r="B151" s="162"/>
      <c r="C151" s="162"/>
      <c r="D151" s="162"/>
      <c r="E151" s="170" t="s">
        <v>35</v>
      </c>
      <c r="F151" s="140" t="s">
        <v>36</v>
      </c>
      <c r="G151" s="17">
        <f t="shared" si="43"/>
        <v>35599</v>
      </c>
      <c r="H151" s="17">
        <f>H152+H153+H154</f>
        <v>0</v>
      </c>
      <c r="I151" s="17">
        <f>I152+I153+I154</f>
        <v>35599</v>
      </c>
      <c r="J151" s="18"/>
      <c r="K151" s="18"/>
      <c r="L151" s="18"/>
      <c r="M151" s="18"/>
      <c r="N151" s="17">
        <f t="shared" ref="N151:N166" si="45">O151+P151</f>
        <v>35599</v>
      </c>
      <c r="O151" s="17">
        <f>O152+O153+O154</f>
        <v>0</v>
      </c>
      <c r="P151" s="17">
        <f>P152+P153+P154</f>
        <v>35599</v>
      </c>
    </row>
    <row r="152" spans="2:16" s="12" customFormat="1" ht="18.75" customHeight="1" x14ac:dyDescent="0.25">
      <c r="B152" s="162"/>
      <c r="C152" s="162"/>
      <c r="D152" s="162"/>
      <c r="E152" s="170"/>
      <c r="F152" s="140" t="s">
        <v>145</v>
      </c>
      <c r="G152" s="17">
        <f t="shared" si="43"/>
        <v>28667</v>
      </c>
      <c r="H152" s="17">
        <f t="shared" ref="H152:I153" si="46">H168</f>
        <v>0</v>
      </c>
      <c r="I152" s="17">
        <f t="shared" si="46"/>
        <v>28667</v>
      </c>
      <c r="J152" s="18"/>
      <c r="K152" s="18"/>
      <c r="L152" s="18"/>
      <c r="M152" s="18"/>
      <c r="N152" s="17">
        <f t="shared" si="45"/>
        <v>28667</v>
      </c>
      <c r="O152" s="17">
        <v>0</v>
      </c>
      <c r="P152" s="17">
        <f t="shared" ref="P152:P153" si="47">P168</f>
        <v>28667</v>
      </c>
    </row>
    <row r="153" spans="2:16" s="12" customFormat="1" ht="18.75" x14ac:dyDescent="0.25">
      <c r="B153" s="162"/>
      <c r="C153" s="162"/>
      <c r="D153" s="162"/>
      <c r="E153" s="170"/>
      <c r="F153" s="140" t="s">
        <v>146</v>
      </c>
      <c r="G153" s="17">
        <f t="shared" si="43"/>
        <v>6902</v>
      </c>
      <c r="H153" s="17">
        <f t="shared" si="46"/>
        <v>0</v>
      </c>
      <c r="I153" s="17">
        <f t="shared" si="46"/>
        <v>6902</v>
      </c>
      <c r="J153" s="18"/>
      <c r="K153" s="18"/>
      <c r="L153" s="18"/>
      <c r="M153" s="18"/>
      <c r="N153" s="17">
        <f t="shared" si="45"/>
        <v>6902</v>
      </c>
      <c r="O153" s="17">
        <v>0</v>
      </c>
      <c r="P153" s="17">
        <f t="shared" si="47"/>
        <v>6902</v>
      </c>
    </row>
    <row r="154" spans="2:16" s="12" customFormat="1" ht="18.75" x14ac:dyDescent="0.25">
      <c r="B154" s="162"/>
      <c r="C154" s="162"/>
      <c r="D154" s="162"/>
      <c r="E154" s="170"/>
      <c r="F154" s="140" t="s">
        <v>147</v>
      </c>
      <c r="G154" s="17">
        <f t="shared" si="43"/>
        <v>30</v>
      </c>
      <c r="H154" s="17">
        <f>H170</f>
        <v>0</v>
      </c>
      <c r="I154" s="17">
        <f>I170</f>
        <v>30</v>
      </c>
      <c r="J154" s="18"/>
      <c r="K154" s="18"/>
      <c r="L154" s="18"/>
      <c r="M154" s="18"/>
      <c r="N154" s="17">
        <f t="shared" si="45"/>
        <v>30</v>
      </c>
      <c r="O154" s="17">
        <v>0</v>
      </c>
      <c r="P154" s="17">
        <f>P170</f>
        <v>30</v>
      </c>
    </row>
    <row r="155" spans="2:16" s="12" customFormat="1" ht="18.75" x14ac:dyDescent="0.25">
      <c r="B155" s="162"/>
      <c r="C155" s="162"/>
      <c r="D155" s="162"/>
      <c r="E155" s="171" t="str">
        <f>E171</f>
        <v>Департамент архитектуры и градостроительства Воронежской области</v>
      </c>
      <c r="F155" s="140" t="s">
        <v>36</v>
      </c>
      <c r="G155" s="17">
        <f t="shared" si="43"/>
        <v>30224</v>
      </c>
      <c r="H155" s="17">
        <f>H156+H157+H158</f>
        <v>0</v>
      </c>
      <c r="I155" s="17">
        <f>I156+I157+I158</f>
        <v>30224</v>
      </c>
      <c r="J155" s="18"/>
      <c r="K155" s="18"/>
      <c r="L155" s="18"/>
      <c r="M155" s="18"/>
      <c r="N155" s="17">
        <f t="shared" si="45"/>
        <v>30224</v>
      </c>
      <c r="O155" s="17">
        <f>O156+O157+O158</f>
        <v>0</v>
      </c>
      <c r="P155" s="17">
        <f>P156+P157+P158</f>
        <v>30224</v>
      </c>
    </row>
    <row r="156" spans="2:16" s="12" customFormat="1" ht="18.75" x14ac:dyDescent="0.25">
      <c r="B156" s="162"/>
      <c r="C156" s="162"/>
      <c r="D156" s="162"/>
      <c r="E156" s="172"/>
      <c r="F156" s="140" t="s">
        <v>149</v>
      </c>
      <c r="G156" s="17">
        <f t="shared" si="43"/>
        <v>22585</v>
      </c>
      <c r="H156" s="17">
        <f t="shared" ref="H156:I157" si="48">H172</f>
        <v>0</v>
      </c>
      <c r="I156" s="17">
        <f t="shared" si="48"/>
        <v>22585</v>
      </c>
      <c r="J156" s="18"/>
      <c r="K156" s="18"/>
      <c r="L156" s="18"/>
      <c r="M156" s="18"/>
      <c r="N156" s="17">
        <f t="shared" si="45"/>
        <v>22585</v>
      </c>
      <c r="O156" s="17">
        <v>0</v>
      </c>
      <c r="P156" s="17">
        <f t="shared" ref="P156:P157" si="49">P172</f>
        <v>22585</v>
      </c>
    </row>
    <row r="157" spans="2:16" s="12" customFormat="1" ht="18.75" x14ac:dyDescent="0.25">
      <c r="B157" s="162"/>
      <c r="C157" s="162"/>
      <c r="D157" s="162"/>
      <c r="E157" s="172"/>
      <c r="F157" s="140" t="s">
        <v>150</v>
      </c>
      <c r="G157" s="17">
        <f t="shared" si="43"/>
        <v>7629</v>
      </c>
      <c r="H157" s="17">
        <f t="shared" si="48"/>
        <v>0</v>
      </c>
      <c r="I157" s="17">
        <f t="shared" si="48"/>
        <v>7629</v>
      </c>
      <c r="J157" s="18"/>
      <c r="K157" s="18"/>
      <c r="L157" s="18"/>
      <c r="M157" s="18"/>
      <c r="N157" s="17">
        <f t="shared" si="45"/>
        <v>7629</v>
      </c>
      <c r="O157" s="17">
        <v>0</v>
      </c>
      <c r="P157" s="17">
        <f t="shared" si="49"/>
        <v>7629</v>
      </c>
    </row>
    <row r="158" spans="2:16" s="12" customFormat="1" ht="18.75" x14ac:dyDescent="0.25">
      <c r="B158" s="162"/>
      <c r="C158" s="162"/>
      <c r="D158" s="162"/>
      <c r="E158" s="173"/>
      <c r="F158" s="140" t="s">
        <v>151</v>
      </c>
      <c r="G158" s="17">
        <f t="shared" si="43"/>
        <v>10</v>
      </c>
      <c r="H158" s="17">
        <f>H174</f>
        <v>0</v>
      </c>
      <c r="I158" s="17">
        <f>I174</f>
        <v>10</v>
      </c>
      <c r="J158" s="18"/>
      <c r="K158" s="18"/>
      <c r="L158" s="18"/>
      <c r="M158" s="18"/>
      <c r="N158" s="17">
        <f t="shared" si="45"/>
        <v>10</v>
      </c>
      <c r="O158" s="17">
        <v>0</v>
      </c>
      <c r="P158" s="17">
        <f>P174</f>
        <v>10</v>
      </c>
    </row>
    <row r="159" spans="2:16" s="12" customFormat="1" ht="18.75" x14ac:dyDescent="0.25">
      <c r="B159" s="162"/>
      <c r="C159" s="162"/>
      <c r="D159" s="162"/>
      <c r="E159" s="171" t="str">
        <f>E175</f>
        <v>Государственная жилищная инспекция Воронежской области</v>
      </c>
      <c r="F159" s="140" t="s">
        <v>36</v>
      </c>
      <c r="G159" s="17">
        <f t="shared" si="43"/>
        <v>45138</v>
      </c>
      <c r="H159" s="17">
        <f>H160+H161+H162</f>
        <v>0</v>
      </c>
      <c r="I159" s="17">
        <f>I160+I161+I162</f>
        <v>45138</v>
      </c>
      <c r="J159" s="18"/>
      <c r="K159" s="18"/>
      <c r="L159" s="18"/>
      <c r="M159" s="18"/>
      <c r="N159" s="17">
        <f t="shared" si="45"/>
        <v>45138</v>
      </c>
      <c r="O159" s="17">
        <f>O160+O161+O162</f>
        <v>0</v>
      </c>
      <c r="P159" s="17">
        <f>P160+P161+P162</f>
        <v>45138</v>
      </c>
    </row>
    <row r="160" spans="2:16" s="12" customFormat="1" ht="18.75" x14ac:dyDescent="0.25">
      <c r="B160" s="162"/>
      <c r="C160" s="162"/>
      <c r="D160" s="162"/>
      <c r="E160" s="172"/>
      <c r="F160" s="140" t="s">
        <v>156</v>
      </c>
      <c r="G160" s="17">
        <f t="shared" si="43"/>
        <v>42942</v>
      </c>
      <c r="H160" s="17">
        <f t="shared" ref="H160:I161" si="50">H176</f>
        <v>0</v>
      </c>
      <c r="I160" s="17">
        <f t="shared" si="50"/>
        <v>42942</v>
      </c>
      <c r="J160" s="18"/>
      <c r="K160" s="18"/>
      <c r="L160" s="18"/>
      <c r="M160" s="18"/>
      <c r="N160" s="17">
        <f t="shared" si="45"/>
        <v>42942</v>
      </c>
      <c r="O160" s="17">
        <v>0</v>
      </c>
      <c r="P160" s="17">
        <f t="shared" ref="P160:P161" si="51">P176</f>
        <v>42942</v>
      </c>
    </row>
    <row r="161" spans="2:16" s="12" customFormat="1" ht="18.75" x14ac:dyDescent="0.25">
      <c r="B161" s="162"/>
      <c r="C161" s="162"/>
      <c r="D161" s="162"/>
      <c r="E161" s="172"/>
      <c r="F161" s="140" t="s">
        <v>157</v>
      </c>
      <c r="G161" s="17">
        <f t="shared" si="43"/>
        <v>1586</v>
      </c>
      <c r="H161" s="17">
        <f t="shared" si="50"/>
        <v>0</v>
      </c>
      <c r="I161" s="17">
        <f t="shared" si="50"/>
        <v>1586</v>
      </c>
      <c r="J161" s="18"/>
      <c r="K161" s="18"/>
      <c r="L161" s="18"/>
      <c r="M161" s="18"/>
      <c r="N161" s="17">
        <f t="shared" si="45"/>
        <v>1586</v>
      </c>
      <c r="O161" s="17">
        <v>0</v>
      </c>
      <c r="P161" s="17">
        <f t="shared" si="51"/>
        <v>1586</v>
      </c>
    </row>
    <row r="162" spans="2:16" s="12" customFormat="1" ht="18.75" x14ac:dyDescent="0.25">
      <c r="B162" s="162"/>
      <c r="C162" s="162"/>
      <c r="D162" s="162"/>
      <c r="E162" s="173"/>
      <c r="F162" s="140" t="s">
        <v>158</v>
      </c>
      <c r="G162" s="17">
        <f t="shared" si="43"/>
        <v>610</v>
      </c>
      <c r="H162" s="17">
        <f>H178</f>
        <v>0</v>
      </c>
      <c r="I162" s="17">
        <f>I178</f>
        <v>610</v>
      </c>
      <c r="J162" s="18"/>
      <c r="K162" s="18"/>
      <c r="L162" s="18"/>
      <c r="M162" s="18"/>
      <c r="N162" s="17">
        <f t="shared" si="45"/>
        <v>610</v>
      </c>
      <c r="O162" s="17">
        <v>0</v>
      </c>
      <c r="P162" s="17">
        <f>P178</f>
        <v>610</v>
      </c>
    </row>
    <row r="163" spans="2:16" s="12" customFormat="1" ht="18.75" x14ac:dyDescent="0.25">
      <c r="B163" s="162"/>
      <c r="C163" s="162"/>
      <c r="D163" s="162"/>
      <c r="E163" s="170" t="str">
        <f>E179</f>
        <v>Инспекция государственного строительного надзора Воронежской области</v>
      </c>
      <c r="F163" s="140" t="s">
        <v>36</v>
      </c>
      <c r="G163" s="17">
        <f t="shared" si="43"/>
        <v>20093</v>
      </c>
      <c r="H163" s="17">
        <f>H164+H165+H166</f>
        <v>0</v>
      </c>
      <c r="I163" s="17">
        <f>I164+I165+I166</f>
        <v>20093</v>
      </c>
      <c r="J163" s="18"/>
      <c r="K163" s="18"/>
      <c r="L163" s="18"/>
      <c r="M163" s="18"/>
      <c r="N163" s="17">
        <f t="shared" si="45"/>
        <v>20093</v>
      </c>
      <c r="O163" s="17">
        <v>0</v>
      </c>
      <c r="P163" s="17">
        <f>P164+P165+P166</f>
        <v>20093</v>
      </c>
    </row>
    <row r="164" spans="2:16" s="12" customFormat="1" ht="18.75" customHeight="1" x14ac:dyDescent="0.25">
      <c r="B164" s="162"/>
      <c r="C164" s="162"/>
      <c r="D164" s="162"/>
      <c r="E164" s="170"/>
      <c r="F164" s="140" t="s">
        <v>153</v>
      </c>
      <c r="G164" s="17">
        <f t="shared" si="43"/>
        <v>17277</v>
      </c>
      <c r="H164" s="17">
        <f t="shared" ref="H164:I165" si="52">H180</f>
        <v>0</v>
      </c>
      <c r="I164" s="17">
        <f t="shared" si="52"/>
        <v>17277</v>
      </c>
      <c r="J164" s="18"/>
      <c r="K164" s="18"/>
      <c r="L164" s="18"/>
      <c r="M164" s="18"/>
      <c r="N164" s="17">
        <f t="shared" si="45"/>
        <v>17277</v>
      </c>
      <c r="O164" s="17">
        <v>0</v>
      </c>
      <c r="P164" s="17">
        <f t="shared" ref="P164:P165" si="53">P180</f>
        <v>17277</v>
      </c>
    </row>
    <row r="165" spans="2:16" s="12" customFormat="1" ht="18.75" x14ac:dyDescent="0.25">
      <c r="B165" s="162"/>
      <c r="C165" s="162"/>
      <c r="D165" s="162"/>
      <c r="E165" s="170"/>
      <c r="F165" s="140" t="s">
        <v>154</v>
      </c>
      <c r="G165" s="17">
        <f t="shared" si="43"/>
        <v>2650</v>
      </c>
      <c r="H165" s="17">
        <f t="shared" si="52"/>
        <v>0</v>
      </c>
      <c r="I165" s="17">
        <f t="shared" si="52"/>
        <v>2650</v>
      </c>
      <c r="J165" s="18"/>
      <c r="K165" s="18"/>
      <c r="L165" s="18"/>
      <c r="M165" s="18"/>
      <c r="N165" s="17">
        <f t="shared" si="45"/>
        <v>2650</v>
      </c>
      <c r="O165" s="17">
        <v>0</v>
      </c>
      <c r="P165" s="17">
        <f t="shared" si="53"/>
        <v>2650</v>
      </c>
    </row>
    <row r="166" spans="2:16" s="12" customFormat="1" ht="18.75" x14ac:dyDescent="0.25">
      <c r="B166" s="163"/>
      <c r="C166" s="163"/>
      <c r="D166" s="163"/>
      <c r="E166" s="170"/>
      <c r="F166" s="140" t="s">
        <v>155</v>
      </c>
      <c r="G166" s="17">
        <f t="shared" si="43"/>
        <v>166</v>
      </c>
      <c r="H166" s="17">
        <f>H182</f>
        <v>0</v>
      </c>
      <c r="I166" s="17">
        <f>I182</f>
        <v>166</v>
      </c>
      <c r="J166" s="18"/>
      <c r="K166" s="18"/>
      <c r="L166" s="18"/>
      <c r="M166" s="18"/>
      <c r="N166" s="17">
        <f t="shared" si="45"/>
        <v>166</v>
      </c>
      <c r="O166" s="17">
        <v>0</v>
      </c>
      <c r="P166" s="17">
        <f>P182</f>
        <v>166</v>
      </c>
    </row>
    <row r="167" spans="2:16" s="12" customFormat="1" ht="18.75" x14ac:dyDescent="0.25">
      <c r="B167" s="164" t="s">
        <v>166</v>
      </c>
      <c r="C167" s="167" t="s">
        <v>167</v>
      </c>
      <c r="D167" s="161" t="s">
        <v>168</v>
      </c>
      <c r="E167" s="161" t="s">
        <v>35</v>
      </c>
      <c r="F167" s="140" t="s">
        <v>36</v>
      </c>
      <c r="G167" s="17">
        <f t="shared" ref="G167:G182" si="54">H167+I167</f>
        <v>35599</v>
      </c>
      <c r="H167" s="17">
        <v>0</v>
      </c>
      <c r="I167" s="17">
        <f>I168+I169+I170</f>
        <v>35599</v>
      </c>
      <c r="J167" s="18"/>
      <c r="K167" s="18"/>
      <c r="L167" s="18"/>
      <c r="M167" s="18"/>
      <c r="N167" s="17">
        <f t="shared" ref="N167:N182" si="55">O167+P167</f>
        <v>35599</v>
      </c>
      <c r="O167" s="17">
        <v>0</v>
      </c>
      <c r="P167" s="17">
        <f>P168+P169+P170</f>
        <v>35599</v>
      </c>
    </row>
    <row r="168" spans="2:16" s="12" customFormat="1" ht="18.75" x14ac:dyDescent="0.25">
      <c r="B168" s="165"/>
      <c r="C168" s="168"/>
      <c r="D168" s="162"/>
      <c r="E168" s="162"/>
      <c r="F168" s="140" t="s">
        <v>145</v>
      </c>
      <c r="G168" s="17">
        <f t="shared" si="54"/>
        <v>28667</v>
      </c>
      <c r="H168" s="17">
        <v>0</v>
      </c>
      <c r="I168" s="17">
        <v>28667</v>
      </c>
      <c r="J168" s="18"/>
      <c r="K168" s="18"/>
      <c r="L168" s="18"/>
      <c r="M168" s="18"/>
      <c r="N168" s="17">
        <f t="shared" si="55"/>
        <v>28667</v>
      </c>
      <c r="O168" s="17">
        <v>0</v>
      </c>
      <c r="P168" s="17">
        <v>28667</v>
      </c>
    </row>
    <row r="169" spans="2:16" s="12" customFormat="1" ht="18.75" x14ac:dyDescent="0.25">
      <c r="B169" s="165"/>
      <c r="C169" s="168"/>
      <c r="D169" s="162"/>
      <c r="E169" s="162"/>
      <c r="F169" s="140" t="s">
        <v>146</v>
      </c>
      <c r="G169" s="17">
        <f t="shared" si="54"/>
        <v>6902</v>
      </c>
      <c r="H169" s="17">
        <v>0</v>
      </c>
      <c r="I169" s="17">
        <v>6902</v>
      </c>
      <c r="J169" s="18"/>
      <c r="K169" s="18"/>
      <c r="L169" s="18"/>
      <c r="M169" s="18"/>
      <c r="N169" s="17">
        <f t="shared" si="55"/>
        <v>6902</v>
      </c>
      <c r="O169" s="17">
        <v>0</v>
      </c>
      <c r="P169" s="17">
        <v>6902</v>
      </c>
    </row>
    <row r="170" spans="2:16" s="12" customFormat="1" ht="18.75" x14ac:dyDescent="0.25">
      <c r="B170" s="166"/>
      <c r="C170" s="169"/>
      <c r="D170" s="163"/>
      <c r="E170" s="163"/>
      <c r="F170" s="140" t="s">
        <v>147</v>
      </c>
      <c r="G170" s="17">
        <f t="shared" si="54"/>
        <v>30</v>
      </c>
      <c r="H170" s="17">
        <v>0</v>
      </c>
      <c r="I170" s="17">
        <v>30</v>
      </c>
      <c r="J170" s="18"/>
      <c r="K170" s="18"/>
      <c r="L170" s="18"/>
      <c r="M170" s="18"/>
      <c r="N170" s="17">
        <f t="shared" si="55"/>
        <v>30</v>
      </c>
      <c r="O170" s="17">
        <v>0</v>
      </c>
      <c r="P170" s="17">
        <v>30</v>
      </c>
    </row>
    <row r="171" spans="2:16" s="12" customFormat="1" ht="18.75" x14ac:dyDescent="0.25">
      <c r="B171" s="164" t="s">
        <v>169</v>
      </c>
      <c r="C171" s="161" t="s">
        <v>170</v>
      </c>
      <c r="D171" s="161" t="s">
        <v>171</v>
      </c>
      <c r="E171" s="161" t="s">
        <v>19</v>
      </c>
      <c r="F171" s="140" t="s">
        <v>36</v>
      </c>
      <c r="G171" s="17">
        <f t="shared" si="54"/>
        <v>30224</v>
      </c>
      <c r="H171" s="17">
        <v>0</v>
      </c>
      <c r="I171" s="17">
        <f>I172+I173+I174</f>
        <v>30224</v>
      </c>
      <c r="J171" s="18"/>
      <c r="K171" s="18"/>
      <c r="L171" s="18"/>
      <c r="M171" s="18"/>
      <c r="N171" s="17">
        <f t="shared" si="55"/>
        <v>30224</v>
      </c>
      <c r="O171" s="17">
        <v>0</v>
      </c>
      <c r="P171" s="17">
        <f>P172+P173+P174</f>
        <v>30224</v>
      </c>
    </row>
    <row r="172" spans="2:16" s="12" customFormat="1" ht="18.75" x14ac:dyDescent="0.25">
      <c r="B172" s="165"/>
      <c r="C172" s="162"/>
      <c r="D172" s="162"/>
      <c r="E172" s="162"/>
      <c r="F172" s="140" t="s">
        <v>149</v>
      </c>
      <c r="G172" s="17">
        <f t="shared" si="54"/>
        <v>22585</v>
      </c>
      <c r="H172" s="17">
        <v>0</v>
      </c>
      <c r="I172" s="17">
        <v>22585</v>
      </c>
      <c r="J172" s="18"/>
      <c r="K172" s="18"/>
      <c r="L172" s="18"/>
      <c r="M172" s="18"/>
      <c r="N172" s="17">
        <f t="shared" si="55"/>
        <v>22585</v>
      </c>
      <c r="O172" s="17">
        <v>0</v>
      </c>
      <c r="P172" s="17">
        <v>22585</v>
      </c>
    </row>
    <row r="173" spans="2:16" s="12" customFormat="1" ht="18.75" x14ac:dyDescent="0.25">
      <c r="B173" s="165"/>
      <c r="C173" s="162"/>
      <c r="D173" s="162"/>
      <c r="E173" s="162"/>
      <c r="F173" s="140" t="s">
        <v>150</v>
      </c>
      <c r="G173" s="17">
        <f t="shared" si="54"/>
        <v>7629</v>
      </c>
      <c r="H173" s="17">
        <v>0</v>
      </c>
      <c r="I173" s="17">
        <v>7629</v>
      </c>
      <c r="J173" s="18"/>
      <c r="K173" s="18"/>
      <c r="L173" s="18"/>
      <c r="M173" s="18"/>
      <c r="N173" s="17">
        <f t="shared" si="55"/>
        <v>7629</v>
      </c>
      <c r="O173" s="17">
        <v>0</v>
      </c>
      <c r="P173" s="17">
        <v>7629</v>
      </c>
    </row>
    <row r="174" spans="2:16" s="12" customFormat="1" ht="18.75" x14ac:dyDescent="0.25">
      <c r="B174" s="166"/>
      <c r="C174" s="163"/>
      <c r="D174" s="163"/>
      <c r="E174" s="163"/>
      <c r="F174" s="140" t="s">
        <v>151</v>
      </c>
      <c r="G174" s="17">
        <f t="shared" si="54"/>
        <v>10</v>
      </c>
      <c r="H174" s="17">
        <v>0</v>
      </c>
      <c r="I174" s="17">
        <v>10</v>
      </c>
      <c r="J174" s="18"/>
      <c r="K174" s="18"/>
      <c r="L174" s="18"/>
      <c r="M174" s="18"/>
      <c r="N174" s="17">
        <f t="shared" si="55"/>
        <v>10</v>
      </c>
      <c r="O174" s="17">
        <v>0</v>
      </c>
      <c r="P174" s="17">
        <v>10</v>
      </c>
    </row>
    <row r="175" spans="2:16" s="12" customFormat="1" ht="18.75" x14ac:dyDescent="0.25">
      <c r="B175" s="164" t="s">
        <v>172</v>
      </c>
      <c r="C175" s="161" t="s">
        <v>173</v>
      </c>
      <c r="D175" s="161" t="s">
        <v>174</v>
      </c>
      <c r="E175" s="161" t="s">
        <v>29</v>
      </c>
      <c r="F175" s="140" t="s">
        <v>36</v>
      </c>
      <c r="G175" s="17">
        <f t="shared" si="54"/>
        <v>45138</v>
      </c>
      <c r="H175" s="17">
        <v>0</v>
      </c>
      <c r="I175" s="17">
        <f>I176+I177+I178</f>
        <v>45138</v>
      </c>
      <c r="J175" s="18"/>
      <c r="K175" s="18"/>
      <c r="L175" s="18"/>
      <c r="M175" s="18"/>
      <c r="N175" s="17">
        <f t="shared" si="55"/>
        <v>45138</v>
      </c>
      <c r="O175" s="17">
        <v>0</v>
      </c>
      <c r="P175" s="17">
        <f>P176+P177+P178</f>
        <v>45138</v>
      </c>
    </row>
    <row r="176" spans="2:16" s="12" customFormat="1" ht="18.75" x14ac:dyDescent="0.25">
      <c r="B176" s="165"/>
      <c r="C176" s="162"/>
      <c r="D176" s="162"/>
      <c r="E176" s="162"/>
      <c r="F176" s="140" t="s">
        <v>156</v>
      </c>
      <c r="G176" s="17">
        <f t="shared" si="54"/>
        <v>42942</v>
      </c>
      <c r="H176" s="17">
        <v>0</v>
      </c>
      <c r="I176" s="17">
        <v>42942</v>
      </c>
      <c r="J176" s="18"/>
      <c r="K176" s="18"/>
      <c r="L176" s="18"/>
      <c r="M176" s="18"/>
      <c r="N176" s="17">
        <f t="shared" si="55"/>
        <v>42942</v>
      </c>
      <c r="O176" s="17">
        <v>0</v>
      </c>
      <c r="P176" s="17">
        <v>42942</v>
      </c>
    </row>
    <row r="177" spans="2:16" s="12" customFormat="1" ht="18.75" x14ac:dyDescent="0.25">
      <c r="B177" s="165"/>
      <c r="C177" s="162"/>
      <c r="D177" s="162"/>
      <c r="E177" s="162"/>
      <c r="F177" s="140" t="s">
        <v>157</v>
      </c>
      <c r="G177" s="17">
        <f t="shared" si="54"/>
        <v>1586</v>
      </c>
      <c r="H177" s="17">
        <v>0</v>
      </c>
      <c r="I177" s="17">
        <v>1586</v>
      </c>
      <c r="J177" s="18"/>
      <c r="K177" s="18"/>
      <c r="L177" s="18"/>
      <c r="M177" s="18"/>
      <c r="N177" s="17">
        <f t="shared" si="55"/>
        <v>1586</v>
      </c>
      <c r="O177" s="17">
        <v>0</v>
      </c>
      <c r="P177" s="17">
        <v>1586</v>
      </c>
    </row>
    <row r="178" spans="2:16" s="12" customFormat="1" ht="18.75" x14ac:dyDescent="0.25">
      <c r="B178" s="166"/>
      <c r="C178" s="163"/>
      <c r="D178" s="163"/>
      <c r="E178" s="163"/>
      <c r="F178" s="140" t="s">
        <v>158</v>
      </c>
      <c r="G178" s="17">
        <f t="shared" si="54"/>
        <v>610</v>
      </c>
      <c r="H178" s="17">
        <v>0</v>
      </c>
      <c r="I178" s="17">
        <v>610</v>
      </c>
      <c r="J178" s="18"/>
      <c r="K178" s="18"/>
      <c r="L178" s="18"/>
      <c r="M178" s="18"/>
      <c r="N178" s="17">
        <f t="shared" si="55"/>
        <v>610</v>
      </c>
      <c r="O178" s="17">
        <v>0</v>
      </c>
      <c r="P178" s="17">
        <v>610</v>
      </c>
    </row>
    <row r="179" spans="2:16" s="12" customFormat="1" ht="18.75" x14ac:dyDescent="0.25">
      <c r="B179" s="164" t="s">
        <v>175</v>
      </c>
      <c r="C179" s="161" t="s">
        <v>176</v>
      </c>
      <c r="D179" s="161" t="s">
        <v>177</v>
      </c>
      <c r="E179" s="161" t="s">
        <v>27</v>
      </c>
      <c r="F179" s="140" t="s">
        <v>36</v>
      </c>
      <c r="G179" s="17">
        <f t="shared" si="54"/>
        <v>20093</v>
      </c>
      <c r="H179" s="17">
        <v>0</v>
      </c>
      <c r="I179" s="17">
        <f>I180+I181+I182</f>
        <v>20093</v>
      </c>
      <c r="J179" s="18"/>
      <c r="K179" s="18"/>
      <c r="L179" s="18"/>
      <c r="M179" s="18"/>
      <c r="N179" s="17">
        <f t="shared" si="55"/>
        <v>20093</v>
      </c>
      <c r="O179" s="17">
        <v>0</v>
      </c>
      <c r="P179" s="17">
        <f>P180+P181+P182</f>
        <v>20093</v>
      </c>
    </row>
    <row r="180" spans="2:16" s="12" customFormat="1" ht="18.75" x14ac:dyDescent="0.25">
      <c r="B180" s="165"/>
      <c r="C180" s="162"/>
      <c r="D180" s="162"/>
      <c r="E180" s="162"/>
      <c r="F180" s="140" t="s">
        <v>153</v>
      </c>
      <c r="G180" s="17">
        <f t="shared" si="54"/>
        <v>17277</v>
      </c>
      <c r="H180" s="17">
        <v>0</v>
      </c>
      <c r="I180" s="17">
        <v>17277</v>
      </c>
      <c r="J180" s="18"/>
      <c r="K180" s="18"/>
      <c r="L180" s="18"/>
      <c r="M180" s="18"/>
      <c r="N180" s="17">
        <f t="shared" si="55"/>
        <v>17277</v>
      </c>
      <c r="O180" s="17">
        <v>0</v>
      </c>
      <c r="P180" s="17">
        <v>17277</v>
      </c>
    </row>
    <row r="181" spans="2:16" s="12" customFormat="1" ht="18.75" x14ac:dyDescent="0.25">
      <c r="B181" s="165"/>
      <c r="C181" s="162"/>
      <c r="D181" s="162"/>
      <c r="E181" s="162"/>
      <c r="F181" s="140" t="s">
        <v>154</v>
      </c>
      <c r="G181" s="17">
        <f t="shared" si="54"/>
        <v>2650</v>
      </c>
      <c r="H181" s="17">
        <v>0</v>
      </c>
      <c r="I181" s="17">
        <v>2650</v>
      </c>
      <c r="J181" s="18"/>
      <c r="K181" s="18"/>
      <c r="L181" s="18"/>
      <c r="M181" s="18"/>
      <c r="N181" s="17">
        <f t="shared" si="55"/>
        <v>2650</v>
      </c>
      <c r="O181" s="17">
        <v>0</v>
      </c>
      <c r="P181" s="17">
        <v>2650</v>
      </c>
    </row>
    <row r="182" spans="2:16" s="12" customFormat="1" ht="25.5" customHeight="1" x14ac:dyDescent="0.25">
      <c r="B182" s="166"/>
      <c r="C182" s="163"/>
      <c r="D182" s="163"/>
      <c r="E182" s="163"/>
      <c r="F182" s="140" t="s">
        <v>155</v>
      </c>
      <c r="G182" s="17">
        <f t="shared" si="54"/>
        <v>166</v>
      </c>
      <c r="H182" s="17">
        <v>0</v>
      </c>
      <c r="I182" s="17">
        <v>166</v>
      </c>
      <c r="J182" s="18"/>
      <c r="K182" s="18"/>
      <c r="L182" s="18"/>
      <c r="M182" s="18"/>
      <c r="N182" s="17">
        <f t="shared" si="55"/>
        <v>166</v>
      </c>
      <c r="O182" s="17">
        <v>0</v>
      </c>
      <c r="P182" s="17">
        <v>166</v>
      </c>
    </row>
    <row r="183" spans="2:16" s="12" customFormat="1" ht="18.75" hidden="1" x14ac:dyDescent="0.25">
      <c r="B183" s="159" t="s">
        <v>178</v>
      </c>
      <c r="C183" s="159" t="s">
        <v>179</v>
      </c>
      <c r="D183" s="159" t="s">
        <v>531</v>
      </c>
      <c r="E183" s="144" t="s">
        <v>15</v>
      </c>
      <c r="F183" s="140" t="s">
        <v>16</v>
      </c>
      <c r="G183" s="17">
        <f t="shared" si="23"/>
        <v>0</v>
      </c>
      <c r="H183" s="17">
        <f>H184+H185+H186</f>
        <v>0</v>
      </c>
      <c r="I183" s="17"/>
      <c r="J183" s="18"/>
      <c r="K183" s="18"/>
      <c r="L183" s="18"/>
      <c r="M183" s="18"/>
      <c r="N183" s="17">
        <f t="shared" si="24"/>
        <v>0</v>
      </c>
      <c r="O183" s="17">
        <f>O184+O185+O186</f>
        <v>0</v>
      </c>
      <c r="P183" s="17"/>
    </row>
    <row r="184" spans="2:16" s="12" customFormat="1" ht="105.75" hidden="1" customHeight="1" x14ac:dyDescent="0.25">
      <c r="B184" s="159"/>
      <c r="C184" s="159"/>
      <c r="D184" s="159"/>
      <c r="E184" s="144" t="s">
        <v>35</v>
      </c>
      <c r="F184" s="140" t="s">
        <v>16</v>
      </c>
      <c r="G184" s="17">
        <f t="shared" si="23"/>
        <v>0</v>
      </c>
      <c r="H184" s="17">
        <v>0</v>
      </c>
      <c r="I184" s="17">
        <v>0</v>
      </c>
      <c r="J184" s="18"/>
      <c r="K184" s="18"/>
      <c r="L184" s="18"/>
      <c r="M184" s="18"/>
      <c r="N184" s="17">
        <f t="shared" si="24"/>
        <v>0</v>
      </c>
      <c r="O184" s="17">
        <v>0</v>
      </c>
      <c r="P184" s="17">
        <v>0</v>
      </c>
    </row>
    <row r="185" spans="2:16" s="12" customFormat="1" ht="63.75" hidden="1" customHeight="1" x14ac:dyDescent="0.25">
      <c r="B185" s="159"/>
      <c r="C185" s="159"/>
      <c r="D185" s="159"/>
      <c r="E185" s="144" t="s">
        <v>27</v>
      </c>
      <c r="F185" s="140" t="s">
        <v>16</v>
      </c>
      <c r="G185" s="17">
        <f t="shared" si="23"/>
        <v>0</v>
      </c>
      <c r="H185" s="17">
        <v>0</v>
      </c>
      <c r="I185" s="17">
        <v>0</v>
      </c>
      <c r="J185" s="18"/>
      <c r="K185" s="18"/>
      <c r="L185" s="18"/>
      <c r="M185" s="18"/>
      <c r="N185" s="17">
        <f t="shared" si="24"/>
        <v>0</v>
      </c>
      <c r="O185" s="17">
        <v>0</v>
      </c>
      <c r="P185" s="17">
        <v>0</v>
      </c>
    </row>
    <row r="186" spans="2:16" s="12" customFormat="1" ht="46.5" hidden="1" customHeight="1" x14ac:dyDescent="0.25">
      <c r="B186" s="159"/>
      <c r="C186" s="159"/>
      <c r="D186" s="159"/>
      <c r="E186" s="144" t="s">
        <v>29</v>
      </c>
      <c r="F186" s="140" t="s">
        <v>16</v>
      </c>
      <c r="G186" s="17">
        <f t="shared" si="23"/>
        <v>0</v>
      </c>
      <c r="H186" s="17">
        <v>0</v>
      </c>
      <c r="I186" s="17">
        <v>0</v>
      </c>
      <c r="J186" s="18"/>
      <c r="K186" s="18"/>
      <c r="L186" s="18"/>
      <c r="M186" s="18"/>
      <c r="N186" s="17">
        <f t="shared" si="24"/>
        <v>0</v>
      </c>
      <c r="O186" s="17">
        <v>0</v>
      </c>
      <c r="P186" s="17">
        <v>0</v>
      </c>
    </row>
    <row r="187" spans="2:16" s="12" customFormat="1" ht="18.75" customHeight="1" x14ac:dyDescent="0.25">
      <c r="B187" s="161" t="s">
        <v>180</v>
      </c>
      <c r="C187" s="161" t="s">
        <v>181</v>
      </c>
      <c r="D187" s="161" t="s">
        <v>182</v>
      </c>
      <c r="E187" s="144" t="s">
        <v>15</v>
      </c>
      <c r="F187" s="140" t="s">
        <v>16</v>
      </c>
      <c r="G187" s="17">
        <f t="shared" ref="G187:G195" si="56">H187+I187</f>
        <v>136542.70000000001</v>
      </c>
      <c r="H187" s="17">
        <f>H188</f>
        <v>0</v>
      </c>
      <c r="I187" s="17">
        <f>I188+I189</f>
        <v>136542.70000000001</v>
      </c>
      <c r="J187" s="18"/>
      <c r="K187" s="18"/>
      <c r="L187" s="18"/>
      <c r="M187" s="18"/>
      <c r="N187" s="17">
        <f t="shared" ref="N187:N195" si="57">O187+P187</f>
        <v>136542.70000000001</v>
      </c>
      <c r="O187" s="17">
        <f>O188</f>
        <v>0</v>
      </c>
      <c r="P187" s="17">
        <f>P188+P189</f>
        <v>136542.70000000001</v>
      </c>
    </row>
    <row r="188" spans="2:16" s="12" customFormat="1" ht="64.5" customHeight="1" x14ac:dyDescent="0.25">
      <c r="B188" s="162"/>
      <c r="C188" s="162"/>
      <c r="D188" s="162"/>
      <c r="E188" s="144" t="s">
        <v>19</v>
      </c>
      <c r="F188" s="140" t="s">
        <v>152</v>
      </c>
      <c r="G188" s="17">
        <f t="shared" si="56"/>
        <v>92560</v>
      </c>
      <c r="H188" s="17">
        <v>0</v>
      </c>
      <c r="I188" s="17">
        <f>I194</f>
        <v>92560</v>
      </c>
      <c r="J188" s="18"/>
      <c r="K188" s="18"/>
      <c r="L188" s="18"/>
      <c r="M188" s="18"/>
      <c r="N188" s="17">
        <f t="shared" si="57"/>
        <v>92560</v>
      </c>
      <c r="O188" s="17">
        <v>0</v>
      </c>
      <c r="P188" s="17">
        <f>P194</f>
        <v>92560</v>
      </c>
    </row>
    <row r="189" spans="2:16" s="12" customFormat="1" ht="45.75" customHeight="1" x14ac:dyDescent="0.25">
      <c r="B189" s="162"/>
      <c r="C189" s="162"/>
      <c r="D189" s="162"/>
      <c r="E189" s="144" t="s">
        <v>183</v>
      </c>
      <c r="F189" s="140" t="s">
        <v>16</v>
      </c>
      <c r="G189" s="17">
        <f t="shared" si="56"/>
        <v>43982.7</v>
      </c>
      <c r="H189" s="17">
        <v>0</v>
      </c>
      <c r="I189" s="17">
        <f>I190+I191+I192</f>
        <v>43982.7</v>
      </c>
      <c r="J189" s="18"/>
      <c r="K189" s="18"/>
      <c r="L189" s="18"/>
      <c r="M189" s="18"/>
      <c r="N189" s="17">
        <f t="shared" si="57"/>
        <v>43982.7</v>
      </c>
      <c r="O189" s="17">
        <v>0</v>
      </c>
      <c r="P189" s="17">
        <f>P190+P191+P192</f>
        <v>43982.7</v>
      </c>
    </row>
    <row r="190" spans="2:16" s="12" customFormat="1" ht="23.25" customHeight="1" x14ac:dyDescent="0.25">
      <c r="B190" s="162"/>
      <c r="C190" s="162"/>
      <c r="D190" s="162"/>
      <c r="E190" s="144"/>
      <c r="F190" s="140" t="s">
        <v>160</v>
      </c>
      <c r="G190" s="17">
        <f t="shared" si="56"/>
        <v>20437.099999999999</v>
      </c>
      <c r="H190" s="17"/>
      <c r="I190" s="122">
        <v>20437.099999999999</v>
      </c>
      <c r="J190" s="18"/>
      <c r="K190" s="18"/>
      <c r="L190" s="18"/>
      <c r="M190" s="18"/>
      <c r="N190" s="17">
        <f t="shared" si="57"/>
        <v>20437.099999999999</v>
      </c>
      <c r="O190" s="17"/>
      <c r="P190" s="122">
        <v>20437.099999999999</v>
      </c>
    </row>
    <row r="191" spans="2:16" s="12" customFormat="1" ht="23.25" customHeight="1" x14ac:dyDescent="0.25">
      <c r="B191" s="162"/>
      <c r="C191" s="162"/>
      <c r="D191" s="162"/>
      <c r="E191" s="144"/>
      <c r="F191" s="140" t="s">
        <v>161</v>
      </c>
      <c r="G191" s="17">
        <f t="shared" si="56"/>
        <v>23540.6</v>
      </c>
      <c r="H191" s="17"/>
      <c r="I191" s="122">
        <f>I198</f>
        <v>23540.6</v>
      </c>
      <c r="J191" s="18"/>
      <c r="K191" s="18"/>
      <c r="L191" s="18"/>
      <c r="M191" s="18"/>
      <c r="N191" s="17">
        <f t="shared" si="57"/>
        <v>23540.6</v>
      </c>
      <c r="O191" s="17"/>
      <c r="P191" s="122">
        <f>P198</f>
        <v>23540.6</v>
      </c>
    </row>
    <row r="192" spans="2:16" s="12" customFormat="1" ht="23.25" customHeight="1" x14ac:dyDescent="0.25">
      <c r="B192" s="163"/>
      <c r="C192" s="163"/>
      <c r="D192" s="163"/>
      <c r="E192" s="144"/>
      <c r="F192" s="140" t="s">
        <v>162</v>
      </c>
      <c r="G192" s="17">
        <f t="shared" si="56"/>
        <v>5</v>
      </c>
      <c r="H192" s="17"/>
      <c r="I192" s="122">
        <f>I199</f>
        <v>5</v>
      </c>
      <c r="J192" s="18"/>
      <c r="K192" s="18"/>
      <c r="L192" s="18"/>
      <c r="M192" s="18"/>
      <c r="N192" s="17">
        <f t="shared" si="57"/>
        <v>5</v>
      </c>
      <c r="O192" s="17"/>
      <c r="P192" s="122">
        <f>P199</f>
        <v>5</v>
      </c>
    </row>
    <row r="193" spans="2:16" s="12" customFormat="1" ht="30" customHeight="1" x14ac:dyDescent="0.25">
      <c r="B193" s="160" t="s">
        <v>184</v>
      </c>
      <c r="C193" s="159" t="s">
        <v>185</v>
      </c>
      <c r="D193" s="159" t="s">
        <v>186</v>
      </c>
      <c r="E193" s="144" t="s">
        <v>15</v>
      </c>
      <c r="F193" s="140" t="s">
        <v>16</v>
      </c>
      <c r="G193" s="17">
        <f>H193+I193</f>
        <v>92560</v>
      </c>
      <c r="H193" s="17">
        <v>0</v>
      </c>
      <c r="I193" s="17">
        <f>I194</f>
        <v>92560</v>
      </c>
      <c r="J193" s="18"/>
      <c r="K193" s="18"/>
      <c r="L193" s="18"/>
      <c r="M193" s="18"/>
      <c r="N193" s="17">
        <f t="shared" si="57"/>
        <v>92560</v>
      </c>
      <c r="O193" s="17">
        <v>0</v>
      </c>
      <c r="P193" s="17">
        <f>P194</f>
        <v>92560</v>
      </c>
    </row>
    <row r="194" spans="2:16" s="12" customFormat="1" ht="63.75" customHeight="1" x14ac:dyDescent="0.25">
      <c r="B194" s="160"/>
      <c r="C194" s="159"/>
      <c r="D194" s="159"/>
      <c r="E194" s="144" t="s">
        <v>19</v>
      </c>
      <c r="F194" s="140" t="s">
        <v>152</v>
      </c>
      <c r="G194" s="17">
        <f>H194+I194</f>
        <v>92560</v>
      </c>
      <c r="H194" s="17">
        <v>0</v>
      </c>
      <c r="I194" s="17">
        <v>92560</v>
      </c>
      <c r="J194" s="18"/>
      <c r="K194" s="18"/>
      <c r="L194" s="18"/>
      <c r="M194" s="18"/>
      <c r="N194" s="17">
        <f t="shared" si="57"/>
        <v>92560</v>
      </c>
      <c r="O194" s="17">
        <v>0</v>
      </c>
      <c r="P194" s="17">
        <v>92560</v>
      </c>
    </row>
    <row r="195" spans="2:16" s="12" customFormat="1" ht="33" customHeight="1" x14ac:dyDescent="0.25">
      <c r="B195" s="160" t="s">
        <v>187</v>
      </c>
      <c r="C195" s="159" t="s">
        <v>188</v>
      </c>
      <c r="D195" s="159" t="s">
        <v>189</v>
      </c>
      <c r="E195" s="144" t="s">
        <v>15</v>
      </c>
      <c r="F195" s="140" t="s">
        <v>16</v>
      </c>
      <c r="G195" s="17">
        <f t="shared" si="56"/>
        <v>43982.7</v>
      </c>
      <c r="H195" s="17">
        <v>0</v>
      </c>
      <c r="I195" s="17">
        <f>I198+I197+I199</f>
        <v>43982.7</v>
      </c>
      <c r="J195" s="18"/>
      <c r="K195" s="18"/>
      <c r="L195" s="18"/>
      <c r="M195" s="18"/>
      <c r="N195" s="17">
        <f t="shared" si="57"/>
        <v>43982.7</v>
      </c>
      <c r="O195" s="17">
        <v>0</v>
      </c>
      <c r="P195" s="17">
        <f>P196+P198+P197+P199</f>
        <v>43982.7</v>
      </c>
    </row>
    <row r="196" spans="2:16" s="12" customFormat="1" ht="21" hidden="1" customHeight="1" x14ac:dyDescent="0.25">
      <c r="B196" s="160"/>
      <c r="C196" s="159"/>
      <c r="D196" s="159"/>
      <c r="E196" s="159" t="s">
        <v>29</v>
      </c>
      <c r="F196" s="140" t="s">
        <v>159</v>
      </c>
      <c r="G196" s="146"/>
      <c r="H196" s="146">
        <v>0</v>
      </c>
      <c r="I196" s="146"/>
      <c r="J196" s="18"/>
      <c r="K196" s="18"/>
      <c r="L196" s="18"/>
      <c r="M196" s="18"/>
      <c r="N196" s="146"/>
      <c r="O196" s="146">
        <v>0</v>
      </c>
      <c r="P196" s="146"/>
    </row>
    <row r="197" spans="2:16" s="8" customFormat="1" ht="18" customHeight="1" x14ac:dyDescent="0.3">
      <c r="B197" s="160"/>
      <c r="C197" s="159"/>
      <c r="D197" s="159"/>
      <c r="E197" s="159"/>
      <c r="F197" s="140" t="s">
        <v>160</v>
      </c>
      <c r="G197" s="146">
        <f>H197+I197</f>
        <v>20437.099999999999</v>
      </c>
      <c r="H197" s="146">
        <v>0</v>
      </c>
      <c r="I197" s="122">
        <v>20437.099999999999</v>
      </c>
      <c r="J197" s="123"/>
      <c r="K197" s="123"/>
      <c r="L197" s="123"/>
      <c r="M197" s="124"/>
      <c r="N197" s="146">
        <f>O197+P197</f>
        <v>20437.099999999999</v>
      </c>
      <c r="O197" s="146">
        <v>0</v>
      </c>
      <c r="P197" s="122">
        <v>20437.099999999999</v>
      </c>
    </row>
    <row r="198" spans="2:16" s="8" customFormat="1" ht="18.75" x14ac:dyDescent="0.25">
      <c r="B198" s="160"/>
      <c r="C198" s="159"/>
      <c r="D198" s="159"/>
      <c r="E198" s="159"/>
      <c r="F198" s="140" t="s">
        <v>161</v>
      </c>
      <c r="G198" s="146">
        <f>H198+I198</f>
        <v>23540.6</v>
      </c>
      <c r="H198" s="146">
        <v>0</v>
      </c>
      <c r="I198" s="122">
        <v>23540.6</v>
      </c>
      <c r="J198" s="124"/>
      <c r="K198" s="124"/>
      <c r="L198" s="124"/>
      <c r="M198" s="124"/>
      <c r="N198" s="146">
        <f>O198+P198</f>
        <v>23540.6</v>
      </c>
      <c r="O198" s="146">
        <v>0</v>
      </c>
      <c r="P198" s="122">
        <v>23540.6</v>
      </c>
    </row>
    <row r="199" spans="2:16" ht="34.5" customHeight="1" x14ac:dyDescent="0.25">
      <c r="B199" s="160"/>
      <c r="C199" s="159"/>
      <c r="D199" s="159"/>
      <c r="E199" s="159"/>
      <c r="F199" s="140" t="s">
        <v>162</v>
      </c>
      <c r="G199" s="146">
        <f>H199+I199</f>
        <v>5</v>
      </c>
      <c r="H199" s="146">
        <v>0</v>
      </c>
      <c r="I199" s="122">
        <v>5</v>
      </c>
      <c r="J199" s="124"/>
      <c r="K199" s="124"/>
      <c r="L199" s="124"/>
      <c r="M199" s="124"/>
      <c r="N199" s="146">
        <f>O199+P199</f>
        <v>5</v>
      </c>
      <c r="O199" s="146">
        <v>0</v>
      </c>
      <c r="P199" s="122">
        <v>5</v>
      </c>
    </row>
    <row r="200" spans="2:16" ht="18.75" x14ac:dyDescent="0.3">
      <c r="B200" s="22"/>
    </row>
  </sheetData>
  <mergeCells count="187">
    <mergeCell ref="O8:P8"/>
    <mergeCell ref="B11:B19"/>
    <mergeCell ref="C11:C19"/>
    <mergeCell ref="D11:D19"/>
    <mergeCell ref="N2:P2"/>
    <mergeCell ref="B4:P4"/>
    <mergeCell ref="B6:B9"/>
    <mergeCell ref="C6:C9"/>
    <mergeCell ref="D6:D9"/>
    <mergeCell ref="E6:E9"/>
    <mergeCell ref="F6:F9"/>
    <mergeCell ref="G6:P6"/>
    <mergeCell ref="G7:I7"/>
    <mergeCell ref="N7:P7"/>
    <mergeCell ref="B20:B41"/>
    <mergeCell ref="C20:C41"/>
    <mergeCell ref="D20:D41"/>
    <mergeCell ref="E21:E28"/>
    <mergeCell ref="E34:E36"/>
    <mergeCell ref="E37:E41"/>
    <mergeCell ref="G8:G9"/>
    <mergeCell ref="H8:I8"/>
    <mergeCell ref="N8:N9"/>
    <mergeCell ref="B46:B47"/>
    <mergeCell ref="C46:C47"/>
    <mergeCell ref="B50:B54"/>
    <mergeCell ref="C50:C54"/>
    <mergeCell ref="D50:D54"/>
    <mergeCell ref="B42:B43"/>
    <mergeCell ref="C42:C43"/>
    <mergeCell ref="D42:D43"/>
    <mergeCell ref="B44:B45"/>
    <mergeCell ref="C44:C45"/>
    <mergeCell ref="D44:D45"/>
    <mergeCell ref="B48:B49"/>
    <mergeCell ref="C48:C49"/>
    <mergeCell ref="D46:D49"/>
    <mergeCell ref="B60:B61"/>
    <mergeCell ref="C60:C61"/>
    <mergeCell ref="D60:D61"/>
    <mergeCell ref="B62:B63"/>
    <mergeCell ref="C62:C63"/>
    <mergeCell ref="D62:D63"/>
    <mergeCell ref="E51:E52"/>
    <mergeCell ref="E53:E54"/>
    <mergeCell ref="B55:B56"/>
    <mergeCell ref="C55:C56"/>
    <mergeCell ref="D55:D56"/>
    <mergeCell ref="B57:B58"/>
    <mergeCell ref="C57:C59"/>
    <mergeCell ref="D57:D59"/>
    <mergeCell ref="E58:E59"/>
    <mergeCell ref="E67:E71"/>
    <mergeCell ref="B72:B73"/>
    <mergeCell ref="C72:C73"/>
    <mergeCell ref="D72:D73"/>
    <mergeCell ref="B74:B77"/>
    <mergeCell ref="C74:C77"/>
    <mergeCell ref="D74:D77"/>
    <mergeCell ref="E75:E77"/>
    <mergeCell ref="B64:B65"/>
    <mergeCell ref="C64:C65"/>
    <mergeCell ref="D64:D65"/>
    <mergeCell ref="B66:B71"/>
    <mergeCell ref="C66:C71"/>
    <mergeCell ref="D66:D71"/>
    <mergeCell ref="B80:B81"/>
    <mergeCell ref="C80:C81"/>
    <mergeCell ref="D80:D81"/>
    <mergeCell ref="B82:B83"/>
    <mergeCell ref="C82:C83"/>
    <mergeCell ref="D82:D83"/>
    <mergeCell ref="B78:B79"/>
    <mergeCell ref="C78:C79"/>
    <mergeCell ref="D78:D79"/>
    <mergeCell ref="E88:E90"/>
    <mergeCell ref="B91:B92"/>
    <mergeCell ref="C91:C92"/>
    <mergeCell ref="D91:D92"/>
    <mergeCell ref="B93:B95"/>
    <mergeCell ref="C93:C95"/>
    <mergeCell ref="E94:E95"/>
    <mergeCell ref="B84:B86"/>
    <mergeCell ref="C84:C86"/>
    <mergeCell ref="D84:D86"/>
    <mergeCell ref="B87:B90"/>
    <mergeCell ref="C87:C90"/>
    <mergeCell ref="D87:D90"/>
    <mergeCell ref="D93:D95"/>
    <mergeCell ref="B100:B101"/>
    <mergeCell ref="C100:C101"/>
    <mergeCell ref="D100:D101"/>
    <mergeCell ref="B102:B103"/>
    <mergeCell ref="C102:C103"/>
    <mergeCell ref="D102:D103"/>
    <mergeCell ref="P94:P95"/>
    <mergeCell ref="B96:B97"/>
    <mergeCell ref="C96:C97"/>
    <mergeCell ref="D96:D97"/>
    <mergeCell ref="B98:B99"/>
    <mergeCell ref="C98:C99"/>
    <mergeCell ref="D98:D99"/>
    <mergeCell ref="F94:F95"/>
    <mergeCell ref="G94:G95"/>
    <mergeCell ref="H94:H95"/>
    <mergeCell ref="I94:I95"/>
    <mergeCell ref="N94:N95"/>
    <mergeCell ref="O94:O95"/>
    <mergeCell ref="B108:B109"/>
    <mergeCell ref="C108:C109"/>
    <mergeCell ref="D108:D109"/>
    <mergeCell ref="B110:B111"/>
    <mergeCell ref="C110:C111"/>
    <mergeCell ref="D110:D111"/>
    <mergeCell ref="B104:B105"/>
    <mergeCell ref="C104:C105"/>
    <mergeCell ref="D104:D105"/>
    <mergeCell ref="B106:B107"/>
    <mergeCell ref="C106:C107"/>
    <mergeCell ref="D106:D107"/>
    <mergeCell ref="B116:B117"/>
    <mergeCell ref="C116:C117"/>
    <mergeCell ref="D116:D117"/>
    <mergeCell ref="B118:B119"/>
    <mergeCell ref="C118:C119"/>
    <mergeCell ref="D118:D119"/>
    <mergeCell ref="B112:B113"/>
    <mergeCell ref="C112:C113"/>
    <mergeCell ref="D112:D113"/>
    <mergeCell ref="B114:B115"/>
    <mergeCell ref="C114:C115"/>
    <mergeCell ref="D114:D115"/>
    <mergeCell ref="B124:B125"/>
    <mergeCell ref="C124:C125"/>
    <mergeCell ref="D124:D125"/>
    <mergeCell ref="B126:B127"/>
    <mergeCell ref="C126:C127"/>
    <mergeCell ref="D126:D127"/>
    <mergeCell ref="B120:B121"/>
    <mergeCell ref="C120:C121"/>
    <mergeCell ref="D120:D121"/>
    <mergeCell ref="B122:B123"/>
    <mergeCell ref="C122:C123"/>
    <mergeCell ref="D122:D123"/>
    <mergeCell ref="B150:B166"/>
    <mergeCell ref="C150:C166"/>
    <mergeCell ref="D150:D166"/>
    <mergeCell ref="E151:E154"/>
    <mergeCell ref="E155:E158"/>
    <mergeCell ref="E159:E162"/>
    <mergeCell ref="E163:E166"/>
    <mergeCell ref="B128:B149"/>
    <mergeCell ref="C128:C149"/>
    <mergeCell ref="D128:D149"/>
    <mergeCell ref="E129:E133"/>
    <mergeCell ref="E134:E138"/>
    <mergeCell ref="E139:E142"/>
    <mergeCell ref="E143:E149"/>
    <mergeCell ref="B175:B178"/>
    <mergeCell ref="C175:C178"/>
    <mergeCell ref="D175:D178"/>
    <mergeCell ref="E175:E178"/>
    <mergeCell ref="B179:B182"/>
    <mergeCell ref="C179:C182"/>
    <mergeCell ref="D179:D182"/>
    <mergeCell ref="E179:E182"/>
    <mergeCell ref="B167:B170"/>
    <mergeCell ref="C167:C170"/>
    <mergeCell ref="D167:D170"/>
    <mergeCell ref="E167:E170"/>
    <mergeCell ref="B171:B174"/>
    <mergeCell ref="C171:C174"/>
    <mergeCell ref="D171:D174"/>
    <mergeCell ref="E171:E174"/>
    <mergeCell ref="E196:E199"/>
    <mergeCell ref="B193:B194"/>
    <mergeCell ref="C193:C194"/>
    <mergeCell ref="D193:D194"/>
    <mergeCell ref="B195:B199"/>
    <mergeCell ref="C195:C199"/>
    <mergeCell ref="D195:D199"/>
    <mergeCell ref="B183:B186"/>
    <mergeCell ref="C183:C186"/>
    <mergeCell ref="D183:D186"/>
    <mergeCell ref="B187:B192"/>
    <mergeCell ref="C187:C192"/>
    <mergeCell ref="D187:D192"/>
  </mergeCells>
  <printOptions horizontalCentered="1"/>
  <pageMargins left="0.39370078740157483" right="0.39370078740157483" top="1.1811023622047245" bottom="0.55118110236220474" header="0.78740157480314965" footer="0.27559055118110237"/>
  <pageSetup paperSize="9" scale="40" fitToHeight="0" orientation="landscape" useFirstPageNumber="1" horizontalDpi="360" verticalDpi="360" r:id="rId1"/>
  <headerFooter differentFirst="1" scaleWithDoc="0">
    <oddHeader>&amp;C&amp;P</oddHeader>
  </headerFooter>
  <rowBreaks count="7" manualBreakCount="7">
    <brk id="19" min="1" max="15" man="1"/>
    <brk id="54" min="1" max="15" man="1"/>
    <brk id="65" min="1" max="15" man="1"/>
    <brk id="90" min="1" max="15" man="1"/>
    <brk id="95" min="1" max="15" man="1"/>
    <brk id="119" min="1" max="15" man="1"/>
    <brk id="170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600"/>
  <sheetViews>
    <sheetView view="pageBreakPreview" zoomScale="70" zoomScaleNormal="40" zoomScaleSheetLayoutView="70" zoomScalePageLayoutView="55" workbookViewId="0">
      <selection activeCell="B546" sqref="B546:B549"/>
    </sheetView>
  </sheetViews>
  <sheetFormatPr defaultColWidth="9.140625" defaultRowHeight="18" x14ac:dyDescent="0.25"/>
  <cols>
    <col min="1" max="1" width="33.28515625" style="1" customWidth="1"/>
    <col min="2" max="2" width="50.7109375" style="1" customWidth="1"/>
    <col min="3" max="3" width="90.85546875" style="1" customWidth="1"/>
    <col min="4" max="4" width="21" style="23" customWidth="1"/>
    <col min="5" max="5" width="21.140625" style="23" customWidth="1"/>
    <col min="6" max="6" width="21.7109375" style="23" customWidth="1"/>
    <col min="7" max="7" width="29.85546875" style="23" hidden="1" customWidth="1"/>
    <col min="8" max="8" width="17.85546875" style="23" hidden="1" customWidth="1"/>
    <col min="9" max="9" width="17.5703125" style="23" hidden="1" customWidth="1"/>
    <col min="10" max="10" width="18.28515625" style="1" customWidth="1"/>
    <col min="11" max="11" width="19.140625" style="1" customWidth="1"/>
    <col min="12" max="12" width="15.7109375" style="1" customWidth="1"/>
    <col min="13" max="16384" width="9.140625" style="1"/>
  </cols>
  <sheetData>
    <row r="1" spans="1:14" ht="48" customHeight="1" x14ac:dyDescent="0.25">
      <c r="G1" s="196" t="s">
        <v>191</v>
      </c>
      <c r="H1" s="197"/>
      <c r="I1" s="197"/>
      <c r="J1" s="198" t="s">
        <v>476</v>
      </c>
      <c r="K1" s="199"/>
      <c r="L1" s="199"/>
    </row>
    <row r="2" spans="1:14" ht="75" customHeight="1" x14ac:dyDescent="0.25">
      <c r="G2" s="197"/>
      <c r="H2" s="197"/>
      <c r="I2" s="197"/>
      <c r="J2" s="199"/>
      <c r="K2" s="199"/>
      <c r="L2" s="199"/>
      <c r="N2" s="24"/>
    </row>
    <row r="3" spans="1:14" ht="18.75" x14ac:dyDescent="0.3">
      <c r="A3" s="5"/>
      <c r="B3" s="5"/>
      <c r="C3" s="5"/>
      <c r="D3" s="25"/>
      <c r="E3" s="25"/>
      <c r="F3" s="25"/>
      <c r="G3" s="25"/>
      <c r="H3" s="25"/>
      <c r="I3" s="25"/>
    </row>
    <row r="4" spans="1:14" ht="63" customHeight="1" x14ac:dyDescent="0.25">
      <c r="A4" s="186" t="s">
        <v>461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4" ht="18.75" x14ac:dyDescent="0.3">
      <c r="A5" s="7"/>
      <c r="B5" s="26"/>
      <c r="C5" s="5"/>
      <c r="D5" s="25"/>
      <c r="E5" s="25"/>
      <c r="F5" s="25"/>
      <c r="G5" s="25"/>
      <c r="H5" s="25"/>
      <c r="I5" s="25"/>
    </row>
    <row r="6" spans="1:14" s="8" customFormat="1" ht="50.25" customHeight="1" x14ac:dyDescent="0.25">
      <c r="A6" s="182" t="s">
        <v>1</v>
      </c>
      <c r="B6" s="182" t="s">
        <v>2</v>
      </c>
      <c r="C6" s="187" t="s">
        <v>192</v>
      </c>
      <c r="D6" s="200" t="s">
        <v>6</v>
      </c>
      <c r="E6" s="201"/>
      <c r="F6" s="201"/>
      <c r="G6" s="201"/>
      <c r="H6" s="201"/>
      <c r="I6" s="201"/>
      <c r="J6" s="201"/>
      <c r="K6" s="201"/>
      <c r="L6" s="202"/>
    </row>
    <row r="7" spans="1:14" s="8" customFormat="1" ht="51" customHeight="1" x14ac:dyDescent="0.25">
      <c r="A7" s="182"/>
      <c r="B7" s="182"/>
      <c r="C7" s="187"/>
      <c r="D7" s="200" t="s">
        <v>7</v>
      </c>
      <c r="E7" s="201"/>
      <c r="F7" s="202"/>
      <c r="G7" s="27"/>
      <c r="H7" s="27"/>
      <c r="I7" s="27"/>
      <c r="J7" s="191" t="s">
        <v>8</v>
      </c>
      <c r="K7" s="192"/>
      <c r="L7" s="193"/>
    </row>
    <row r="8" spans="1:14" s="8" customFormat="1" ht="18.75" customHeight="1" x14ac:dyDescent="0.25">
      <c r="A8" s="182"/>
      <c r="B8" s="182"/>
      <c r="C8" s="182"/>
      <c r="D8" s="178" t="s">
        <v>9</v>
      </c>
      <c r="E8" s="178" t="s">
        <v>10</v>
      </c>
      <c r="F8" s="178"/>
      <c r="J8" s="178" t="s">
        <v>9</v>
      </c>
      <c r="K8" s="178" t="s">
        <v>10</v>
      </c>
      <c r="L8" s="178"/>
    </row>
    <row r="9" spans="1:14" ht="39.75" customHeight="1" x14ac:dyDescent="0.25">
      <c r="A9" s="182"/>
      <c r="B9" s="182"/>
      <c r="C9" s="182"/>
      <c r="D9" s="182"/>
      <c r="E9" s="9" t="s">
        <v>11</v>
      </c>
      <c r="F9" s="9" t="s">
        <v>12</v>
      </c>
      <c r="J9" s="182"/>
      <c r="K9" s="9" t="s">
        <v>11</v>
      </c>
      <c r="L9" s="9" t="s">
        <v>12</v>
      </c>
    </row>
    <row r="10" spans="1:14" s="12" customFormat="1" ht="18.75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J10" s="10">
        <v>7</v>
      </c>
      <c r="K10" s="10">
        <v>8</v>
      </c>
      <c r="L10" s="10">
        <v>9</v>
      </c>
    </row>
    <row r="11" spans="1:14" s="12" customFormat="1" ht="18.75" x14ac:dyDescent="0.25">
      <c r="A11" s="159" t="s">
        <v>13</v>
      </c>
      <c r="B11" s="159" t="s">
        <v>14</v>
      </c>
      <c r="C11" s="28" t="s">
        <v>193</v>
      </c>
      <c r="D11" s="17">
        <f t="shared" ref="D11:D16" si="0">E11+F11</f>
        <v>1127046.1000000001</v>
      </c>
      <c r="E11" s="17">
        <f>E12+E13+E14</f>
        <v>165025.9</v>
      </c>
      <c r="F11" s="17">
        <f>F12+F13+F14</f>
        <v>962020.20000000007</v>
      </c>
      <c r="G11" s="18"/>
      <c r="H11" s="18"/>
      <c r="I11" s="18"/>
      <c r="J11" s="17">
        <f t="shared" ref="J11:J16" si="1">K11+L11</f>
        <v>1127046.1000000001</v>
      </c>
      <c r="K11" s="17">
        <f>K12+K13+K14</f>
        <v>165025.9</v>
      </c>
      <c r="L11" s="17">
        <f>L12+L13+L14</f>
        <v>962020.20000000007</v>
      </c>
    </row>
    <row r="12" spans="1:14" s="12" customFormat="1" ht="18.75" x14ac:dyDescent="0.25">
      <c r="A12" s="159"/>
      <c r="B12" s="159"/>
      <c r="C12" s="28" t="s">
        <v>460</v>
      </c>
      <c r="D12" s="17">
        <f t="shared" si="0"/>
        <v>366329.4</v>
      </c>
      <c r="E12" s="17">
        <f t="shared" ref="E12:F14" si="2">E16+E491+E531+E555</f>
        <v>0</v>
      </c>
      <c r="F12" s="17">
        <f t="shared" si="2"/>
        <v>366329.4</v>
      </c>
      <c r="G12" s="18"/>
      <c r="H12" s="18"/>
      <c r="I12" s="18"/>
      <c r="J12" s="17">
        <f t="shared" si="1"/>
        <v>366329.4</v>
      </c>
      <c r="K12" s="17">
        <f t="shared" ref="K12:L14" si="3">K16+K491+K531+K555</f>
        <v>0</v>
      </c>
      <c r="L12" s="17">
        <f t="shared" si="3"/>
        <v>366329.4</v>
      </c>
    </row>
    <row r="13" spans="1:14" s="12" customFormat="1" ht="18.75" x14ac:dyDescent="0.25">
      <c r="A13" s="159"/>
      <c r="B13" s="159"/>
      <c r="C13" s="28" t="s">
        <v>204</v>
      </c>
      <c r="D13" s="17">
        <f t="shared" si="0"/>
        <v>0</v>
      </c>
      <c r="E13" s="17">
        <f t="shared" si="2"/>
        <v>0</v>
      </c>
      <c r="F13" s="17">
        <f t="shared" si="2"/>
        <v>0</v>
      </c>
      <c r="G13" s="18"/>
      <c r="H13" s="18"/>
      <c r="I13" s="18"/>
      <c r="J13" s="17">
        <f t="shared" si="1"/>
        <v>0</v>
      </c>
      <c r="K13" s="17">
        <f t="shared" si="3"/>
        <v>0</v>
      </c>
      <c r="L13" s="17">
        <f t="shared" si="3"/>
        <v>0</v>
      </c>
    </row>
    <row r="14" spans="1:14" s="12" customFormat="1" ht="18.75" x14ac:dyDescent="0.25">
      <c r="A14" s="159"/>
      <c r="B14" s="159"/>
      <c r="C14" s="28" t="s">
        <v>205</v>
      </c>
      <c r="D14" s="17">
        <f t="shared" si="0"/>
        <v>760716.70000000007</v>
      </c>
      <c r="E14" s="17">
        <f t="shared" si="2"/>
        <v>165025.9</v>
      </c>
      <c r="F14" s="17">
        <f t="shared" si="2"/>
        <v>595690.80000000005</v>
      </c>
      <c r="G14" s="18"/>
      <c r="H14" s="18"/>
      <c r="I14" s="18"/>
      <c r="J14" s="17">
        <f t="shared" si="1"/>
        <v>760716.70000000007</v>
      </c>
      <c r="K14" s="17">
        <f t="shared" si="3"/>
        <v>165025.9</v>
      </c>
      <c r="L14" s="17">
        <f t="shared" si="3"/>
        <v>595690.80000000005</v>
      </c>
    </row>
    <row r="15" spans="1:14" s="12" customFormat="1" ht="18.75" x14ac:dyDescent="0.25">
      <c r="A15" s="159" t="s">
        <v>206</v>
      </c>
      <c r="B15" s="159" t="s">
        <v>34</v>
      </c>
      <c r="C15" s="28" t="s">
        <v>193</v>
      </c>
      <c r="D15" s="17">
        <f t="shared" si="0"/>
        <v>769928.20000000007</v>
      </c>
      <c r="E15" s="17">
        <f>E16+E17+E18</f>
        <v>165025.9</v>
      </c>
      <c r="F15" s="17">
        <f>F16+F17+F18</f>
        <v>604902.30000000005</v>
      </c>
      <c r="G15" s="18"/>
      <c r="H15" s="18"/>
      <c r="I15" s="18"/>
      <c r="J15" s="17">
        <f t="shared" si="1"/>
        <v>769928.20000000007</v>
      </c>
      <c r="K15" s="17">
        <f>K16+K17+K18</f>
        <v>165025.9</v>
      </c>
      <c r="L15" s="17">
        <f>L16+L17+L18</f>
        <v>604902.30000000005</v>
      </c>
    </row>
    <row r="16" spans="1:14" s="12" customFormat="1" ht="18.75" x14ac:dyDescent="0.25">
      <c r="A16" s="159"/>
      <c r="B16" s="159"/>
      <c r="C16" s="28" t="s">
        <v>460</v>
      </c>
      <c r="D16" s="17">
        <f t="shared" si="0"/>
        <v>366329.4</v>
      </c>
      <c r="E16" s="17">
        <f>E20+E24+E36+E459+E463+E475+E479+E483+E487</f>
        <v>0</v>
      </c>
      <c r="F16" s="17">
        <f>F20+F24+F36+F459+F463+F475+F479+F483+F487+F28</f>
        <v>366329.4</v>
      </c>
      <c r="G16" s="18"/>
      <c r="H16" s="18"/>
      <c r="I16" s="18"/>
      <c r="J16" s="17">
        <f t="shared" si="1"/>
        <v>366329.4</v>
      </c>
      <c r="K16" s="17">
        <f>K20+K24+K36+K459+K463+K475+K479+K483+K487</f>
        <v>0</v>
      </c>
      <c r="L16" s="17">
        <f>L20+L24+L36+L459+L463+L475+L479+L483+L487+L28</f>
        <v>366329.4</v>
      </c>
    </row>
    <row r="17" spans="1:12" s="12" customFormat="1" ht="18.75" x14ac:dyDescent="0.25">
      <c r="A17" s="159"/>
      <c r="B17" s="159"/>
      <c r="C17" s="28" t="s">
        <v>204</v>
      </c>
      <c r="D17" s="17">
        <f t="shared" ref="D17:E17" si="4">D21+D25+D29+D37+D460+D464+D476+D484+D488</f>
        <v>0</v>
      </c>
      <c r="E17" s="17">
        <f t="shared" si="4"/>
        <v>0</v>
      </c>
      <c r="F17" s="17">
        <f>F21+F25+F29+F37+F460+F464+F476+F484+F488</f>
        <v>0</v>
      </c>
      <c r="G17" s="17">
        <f t="shared" ref="G17:L17" si="5">G21+G25+G29+G37+G460+G464+G476+G484+G488</f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>
        <f t="shared" si="5"/>
        <v>0</v>
      </c>
      <c r="L17" s="17">
        <f t="shared" si="5"/>
        <v>0</v>
      </c>
    </row>
    <row r="18" spans="1:12" s="12" customFormat="1" ht="18.75" x14ac:dyDescent="0.25">
      <c r="A18" s="159"/>
      <c r="B18" s="159"/>
      <c r="C18" s="28" t="s">
        <v>205</v>
      </c>
      <c r="D18" s="17">
        <f t="shared" ref="D18:E18" si="6">D22+D26+D30+D38+D461+D465+D477+D485+D489</f>
        <v>403598.80000000005</v>
      </c>
      <c r="E18" s="17">
        <f t="shared" si="6"/>
        <v>165025.9</v>
      </c>
      <c r="F18" s="17">
        <f>F22+F26+F30+F38+F461+F465+F477+F485+F489</f>
        <v>238572.9</v>
      </c>
      <c r="G18" s="17">
        <f t="shared" ref="G18:L18" si="7">G22+G26+G30+G38+G461+G465+G477+G485+G489</f>
        <v>0</v>
      </c>
      <c r="H18" s="17">
        <f t="shared" si="7"/>
        <v>0</v>
      </c>
      <c r="I18" s="17">
        <f t="shared" si="7"/>
        <v>0</v>
      </c>
      <c r="J18" s="17">
        <f t="shared" si="7"/>
        <v>403598.80000000005</v>
      </c>
      <c r="K18" s="17">
        <f t="shared" si="7"/>
        <v>165025.9</v>
      </c>
      <c r="L18" s="17">
        <f t="shared" si="7"/>
        <v>238572.9</v>
      </c>
    </row>
    <row r="19" spans="1:12" s="12" customFormat="1" ht="18.75" x14ac:dyDescent="0.25">
      <c r="A19" s="159" t="s">
        <v>207</v>
      </c>
      <c r="B19" s="159" t="s">
        <v>52</v>
      </c>
      <c r="C19" s="28" t="s">
        <v>193</v>
      </c>
      <c r="D19" s="17">
        <f t="shared" ref="D19:D30" si="8">E19+F19</f>
        <v>209951.4</v>
      </c>
      <c r="E19" s="17">
        <f>E20+E21+E22</f>
        <v>59951.4</v>
      </c>
      <c r="F19" s="17">
        <f>F20+F21+F22</f>
        <v>150000</v>
      </c>
      <c r="G19" s="18"/>
      <c r="H19" s="18"/>
      <c r="I19" s="18"/>
      <c r="J19" s="17">
        <f t="shared" ref="J19:J30" si="9">K19+L19</f>
        <v>209951.4</v>
      </c>
      <c r="K19" s="17">
        <f>K20+K21+K22</f>
        <v>59951.4</v>
      </c>
      <c r="L19" s="17">
        <f>L20+L21+L22</f>
        <v>150000</v>
      </c>
    </row>
    <row r="20" spans="1:12" s="12" customFormat="1" ht="18.75" x14ac:dyDescent="0.25">
      <c r="A20" s="159"/>
      <c r="B20" s="159"/>
      <c r="C20" s="28" t="s">
        <v>460</v>
      </c>
      <c r="D20" s="17">
        <f t="shared" si="8"/>
        <v>0</v>
      </c>
      <c r="E20" s="17">
        <v>0</v>
      </c>
      <c r="F20" s="17">
        <v>0</v>
      </c>
      <c r="G20" s="18"/>
      <c r="H20" s="18"/>
      <c r="I20" s="18"/>
      <c r="J20" s="17">
        <f t="shared" si="9"/>
        <v>0</v>
      </c>
      <c r="K20" s="17">
        <v>0</v>
      </c>
      <c r="L20" s="17">
        <v>0</v>
      </c>
    </row>
    <row r="21" spans="1:12" s="12" customFormat="1" ht="18.75" x14ac:dyDescent="0.25">
      <c r="A21" s="159"/>
      <c r="B21" s="159"/>
      <c r="C21" s="28" t="s">
        <v>204</v>
      </c>
      <c r="D21" s="17">
        <f t="shared" si="8"/>
        <v>0</v>
      </c>
      <c r="E21" s="17">
        <v>0</v>
      </c>
      <c r="F21" s="17">
        <v>0</v>
      </c>
      <c r="G21" s="18"/>
      <c r="H21" s="18"/>
      <c r="I21" s="18"/>
      <c r="J21" s="17">
        <f t="shared" si="9"/>
        <v>0</v>
      </c>
      <c r="K21" s="17">
        <v>0</v>
      </c>
      <c r="L21" s="17">
        <v>0</v>
      </c>
    </row>
    <row r="22" spans="1:12" s="12" customFormat="1" ht="18.75" x14ac:dyDescent="0.25">
      <c r="A22" s="159"/>
      <c r="B22" s="159"/>
      <c r="C22" s="28" t="s">
        <v>208</v>
      </c>
      <c r="D22" s="17">
        <f t="shared" si="8"/>
        <v>209951.4</v>
      </c>
      <c r="E22" s="30">
        <f>'прил.1 (2020)'!H43</f>
        <v>59951.4</v>
      </c>
      <c r="F22" s="30">
        <f>'прил.1 (2020)'!I43</f>
        <v>150000</v>
      </c>
      <c r="G22" s="19"/>
      <c r="H22" s="19"/>
      <c r="I22" s="19"/>
      <c r="J22" s="17">
        <f t="shared" si="9"/>
        <v>209951.4</v>
      </c>
      <c r="K22" s="30">
        <f>'прил.1 (2020)'!O43</f>
        <v>59951.4</v>
      </c>
      <c r="L22" s="30">
        <f>'прил.1 (2020)'!P43</f>
        <v>150000</v>
      </c>
    </row>
    <row r="23" spans="1:12" s="12" customFormat="1" ht="18.75" x14ac:dyDescent="0.25">
      <c r="A23" s="159" t="s">
        <v>209</v>
      </c>
      <c r="B23" s="159" t="s">
        <v>56</v>
      </c>
      <c r="C23" s="28" t="s">
        <v>193</v>
      </c>
      <c r="D23" s="17">
        <f t="shared" si="8"/>
        <v>16028.7</v>
      </c>
      <c r="E23" s="17">
        <f>E24+E25+E26</f>
        <v>0</v>
      </c>
      <c r="F23" s="17">
        <f>F24+F25+F26</f>
        <v>16028.7</v>
      </c>
      <c r="G23" s="18"/>
      <c r="H23" s="18"/>
      <c r="I23" s="18"/>
      <c r="J23" s="17">
        <f t="shared" si="9"/>
        <v>16028.7</v>
      </c>
      <c r="K23" s="17">
        <f>K24+K25+K26</f>
        <v>0</v>
      </c>
      <c r="L23" s="17">
        <f>L24+L25+L26</f>
        <v>16028.7</v>
      </c>
    </row>
    <row r="24" spans="1:12" s="12" customFormat="1" ht="18.75" x14ac:dyDescent="0.25">
      <c r="A24" s="159"/>
      <c r="B24" s="159"/>
      <c r="C24" s="28" t="s">
        <v>460</v>
      </c>
      <c r="D24" s="17">
        <f t="shared" si="8"/>
        <v>16028.7</v>
      </c>
      <c r="E24" s="17">
        <v>0</v>
      </c>
      <c r="F24" s="17">
        <f>'прил.1 (2020)'!I44</f>
        <v>16028.7</v>
      </c>
      <c r="G24" s="18"/>
      <c r="H24" s="18"/>
      <c r="I24" s="18"/>
      <c r="J24" s="17">
        <f t="shared" si="9"/>
        <v>16028.7</v>
      </c>
      <c r="K24" s="17">
        <v>0</v>
      </c>
      <c r="L24" s="17">
        <f>'прил.1 (2020)'!P44</f>
        <v>16028.7</v>
      </c>
    </row>
    <row r="25" spans="1:12" s="12" customFormat="1" ht="18.75" x14ac:dyDescent="0.25">
      <c r="A25" s="159"/>
      <c r="B25" s="159"/>
      <c r="C25" s="28" t="s">
        <v>204</v>
      </c>
      <c r="D25" s="17">
        <f t="shared" si="8"/>
        <v>0</v>
      </c>
      <c r="E25" s="17">
        <v>0</v>
      </c>
      <c r="F25" s="17">
        <v>0</v>
      </c>
      <c r="G25" s="18"/>
      <c r="H25" s="18"/>
      <c r="I25" s="18"/>
      <c r="J25" s="17">
        <f t="shared" si="9"/>
        <v>0</v>
      </c>
      <c r="K25" s="17">
        <v>0</v>
      </c>
      <c r="L25" s="17">
        <v>0</v>
      </c>
    </row>
    <row r="26" spans="1:12" s="12" customFormat="1" ht="18.75" x14ac:dyDescent="0.25">
      <c r="A26" s="159"/>
      <c r="B26" s="159"/>
      <c r="C26" s="28" t="s">
        <v>205</v>
      </c>
      <c r="D26" s="17">
        <f t="shared" si="8"/>
        <v>0</v>
      </c>
      <c r="E26" s="17">
        <v>0</v>
      </c>
      <c r="F26" s="17">
        <v>0</v>
      </c>
      <c r="G26" s="18"/>
      <c r="H26" s="18"/>
      <c r="I26" s="18"/>
      <c r="J26" s="17">
        <f t="shared" si="9"/>
        <v>0</v>
      </c>
      <c r="K26" s="17">
        <v>0</v>
      </c>
      <c r="L26" s="17">
        <v>0</v>
      </c>
    </row>
    <row r="27" spans="1:12" s="12" customFormat="1" ht="18.75" x14ac:dyDescent="0.25">
      <c r="A27" s="159" t="s">
        <v>210</v>
      </c>
      <c r="B27" s="159" t="s">
        <v>59</v>
      </c>
      <c r="C27" s="28" t="s">
        <v>193</v>
      </c>
      <c r="D27" s="17">
        <f t="shared" si="8"/>
        <v>89700</v>
      </c>
      <c r="E27" s="17">
        <f>E28+E29+E30</f>
        <v>0</v>
      </c>
      <c r="F27" s="17">
        <f>F28+F29+F30</f>
        <v>89700</v>
      </c>
      <c r="G27" s="18"/>
      <c r="H27" s="18"/>
      <c r="I27" s="18"/>
      <c r="J27" s="17">
        <f t="shared" si="9"/>
        <v>89700</v>
      </c>
      <c r="K27" s="17">
        <f>K28+K29+K30</f>
        <v>0</v>
      </c>
      <c r="L27" s="17">
        <f>L28+L29+L30</f>
        <v>89700</v>
      </c>
    </row>
    <row r="28" spans="1:12" s="12" customFormat="1" ht="18.75" x14ac:dyDescent="0.25">
      <c r="A28" s="159"/>
      <c r="B28" s="159"/>
      <c r="C28" s="28" t="s">
        <v>460</v>
      </c>
      <c r="D28" s="17">
        <f t="shared" si="8"/>
        <v>89700</v>
      </c>
      <c r="E28" s="17">
        <v>0</v>
      </c>
      <c r="F28" s="17">
        <f>F32</f>
        <v>89700</v>
      </c>
      <c r="G28" s="18"/>
      <c r="H28" s="18"/>
      <c r="I28" s="18"/>
      <c r="J28" s="17">
        <f t="shared" si="9"/>
        <v>89700</v>
      </c>
      <c r="K28" s="17">
        <v>0</v>
      </c>
      <c r="L28" s="17">
        <f>L32</f>
        <v>89700</v>
      </c>
    </row>
    <row r="29" spans="1:12" s="12" customFormat="1" ht="18.75" x14ac:dyDescent="0.25">
      <c r="A29" s="159"/>
      <c r="B29" s="159"/>
      <c r="C29" s="28" t="s">
        <v>204</v>
      </c>
      <c r="D29" s="17">
        <f t="shared" si="8"/>
        <v>0</v>
      </c>
      <c r="E29" s="17">
        <v>0</v>
      </c>
      <c r="F29" s="17">
        <v>0</v>
      </c>
      <c r="G29" s="18"/>
      <c r="H29" s="18"/>
      <c r="I29" s="18"/>
      <c r="J29" s="17">
        <f t="shared" si="9"/>
        <v>0</v>
      </c>
      <c r="K29" s="17">
        <v>0</v>
      </c>
      <c r="L29" s="17">
        <v>0</v>
      </c>
    </row>
    <row r="30" spans="1:12" s="12" customFormat="1" ht="18.75" x14ac:dyDescent="0.25">
      <c r="A30" s="159"/>
      <c r="B30" s="159"/>
      <c r="C30" s="28" t="s">
        <v>205</v>
      </c>
      <c r="D30" s="17">
        <f t="shared" si="8"/>
        <v>0</v>
      </c>
      <c r="E30" s="17">
        <v>0</v>
      </c>
      <c r="F30" s="17">
        <v>0</v>
      </c>
      <c r="G30" s="18"/>
      <c r="H30" s="18"/>
      <c r="I30" s="18"/>
      <c r="J30" s="17">
        <f t="shared" si="9"/>
        <v>0</v>
      </c>
      <c r="K30" s="17">
        <v>0</v>
      </c>
      <c r="L30" s="17">
        <v>0</v>
      </c>
    </row>
    <row r="31" spans="1:12" s="12" customFormat="1" ht="18.75" x14ac:dyDescent="0.25">
      <c r="A31" s="174" t="s">
        <v>217</v>
      </c>
      <c r="B31" s="159" t="s">
        <v>218</v>
      </c>
      <c r="C31" s="28" t="s">
        <v>193</v>
      </c>
      <c r="D31" s="17">
        <f t="shared" ref="D31:D32" si="10">E31+F31</f>
        <v>89700</v>
      </c>
      <c r="E31" s="17">
        <f>E32+E33+E34</f>
        <v>0</v>
      </c>
      <c r="F31" s="17">
        <f>F32+F33+F34</f>
        <v>89700</v>
      </c>
      <c r="G31" s="18"/>
      <c r="H31" s="18"/>
      <c r="I31" s="18"/>
      <c r="J31" s="17">
        <f t="shared" ref="J31:J32" si="11">K31+L31</f>
        <v>89700</v>
      </c>
      <c r="K31" s="17">
        <f>K32+K33+K34</f>
        <v>0</v>
      </c>
      <c r="L31" s="17">
        <f>L32+L33+L34</f>
        <v>89700</v>
      </c>
    </row>
    <row r="32" spans="1:12" s="12" customFormat="1" ht="18.75" x14ac:dyDescent="0.25">
      <c r="A32" s="174"/>
      <c r="B32" s="159"/>
      <c r="C32" s="28" t="s">
        <v>194</v>
      </c>
      <c r="D32" s="17">
        <f t="shared" si="10"/>
        <v>89700</v>
      </c>
      <c r="E32" s="17">
        <f>'прил.1 (2020)'!H49</f>
        <v>0</v>
      </c>
      <c r="F32" s="17">
        <f>'прил.1 (2020)'!I49</f>
        <v>89700</v>
      </c>
      <c r="G32" s="18"/>
      <c r="H32" s="18"/>
      <c r="I32" s="18"/>
      <c r="J32" s="17">
        <f t="shared" si="11"/>
        <v>89700</v>
      </c>
      <c r="K32" s="17">
        <f>'прил.1 (2020)'!O49</f>
        <v>0</v>
      </c>
      <c r="L32" s="17">
        <f>'прил.1 (2020)'!P49</f>
        <v>89700</v>
      </c>
    </row>
    <row r="33" spans="1:12" s="12" customFormat="1" ht="18.75" x14ac:dyDescent="0.25">
      <c r="A33" s="174"/>
      <c r="B33" s="159"/>
      <c r="C33" s="28" t="s">
        <v>204</v>
      </c>
      <c r="D33" s="17">
        <f t="shared" ref="D33:D34" si="12">E33+F33</f>
        <v>0</v>
      </c>
      <c r="E33" s="17">
        <v>0</v>
      </c>
      <c r="F33" s="17">
        <v>0</v>
      </c>
      <c r="G33" s="18"/>
      <c r="H33" s="18"/>
      <c r="I33" s="18"/>
      <c r="J33" s="17">
        <f t="shared" ref="J33:J34" si="13">K33+L33</f>
        <v>0</v>
      </c>
      <c r="K33" s="17">
        <v>0</v>
      </c>
      <c r="L33" s="17">
        <v>0</v>
      </c>
    </row>
    <row r="34" spans="1:12" s="12" customFormat="1" ht="18.75" x14ac:dyDescent="0.25">
      <c r="A34" s="174"/>
      <c r="B34" s="159"/>
      <c r="C34" s="28" t="s">
        <v>205</v>
      </c>
      <c r="D34" s="17">
        <f t="shared" si="12"/>
        <v>0</v>
      </c>
      <c r="E34" s="17">
        <v>0</v>
      </c>
      <c r="F34" s="17">
        <v>0</v>
      </c>
      <c r="G34" s="18"/>
      <c r="H34" s="18"/>
      <c r="I34" s="18"/>
      <c r="J34" s="17">
        <f t="shared" si="13"/>
        <v>0</v>
      </c>
      <c r="K34" s="17">
        <v>0</v>
      </c>
      <c r="L34" s="17">
        <v>0</v>
      </c>
    </row>
    <row r="35" spans="1:12" s="12" customFormat="1" ht="18.75" x14ac:dyDescent="0.25">
      <c r="A35" s="159" t="s">
        <v>61</v>
      </c>
      <c r="B35" s="159" t="s">
        <v>62</v>
      </c>
      <c r="C35" s="28" t="s">
        <v>193</v>
      </c>
      <c r="D35" s="17">
        <f t="shared" ref="D35" si="14">E35+F35</f>
        <v>270052.40000000002</v>
      </c>
      <c r="E35" s="17">
        <f>E36+E37+E38</f>
        <v>0</v>
      </c>
      <c r="F35" s="17">
        <f>F36+F37+F38</f>
        <v>270052.40000000002</v>
      </c>
      <c r="G35" s="18"/>
      <c r="H35" s="18"/>
      <c r="I35" s="18"/>
      <c r="J35" s="17">
        <f t="shared" ref="J35:J36" si="15">K35+L35</f>
        <v>270052.40000000002</v>
      </c>
      <c r="K35" s="17">
        <f>K36+K37+K38</f>
        <v>0</v>
      </c>
      <c r="L35" s="17">
        <f>L36+L37+L38</f>
        <v>270052.40000000002</v>
      </c>
    </row>
    <row r="36" spans="1:12" s="12" customFormat="1" ht="18.75" x14ac:dyDescent="0.25">
      <c r="A36" s="159"/>
      <c r="B36" s="159"/>
      <c r="C36" s="28" t="s">
        <v>460</v>
      </c>
      <c r="D36" s="17">
        <f t="shared" ref="D36:D44" si="16">E36+F36</f>
        <v>250600.7</v>
      </c>
      <c r="E36" s="17">
        <v>0</v>
      </c>
      <c r="F36" s="17">
        <f>F40+F408</f>
        <v>250600.7</v>
      </c>
      <c r="G36" s="18"/>
      <c r="H36" s="18"/>
      <c r="I36" s="18"/>
      <c r="J36" s="17">
        <f t="shared" si="15"/>
        <v>250600.7</v>
      </c>
      <c r="K36" s="17">
        <v>0</v>
      </c>
      <c r="L36" s="17">
        <f>L40+L408</f>
        <v>250600.7</v>
      </c>
    </row>
    <row r="37" spans="1:12" s="12" customFormat="1" ht="18.75" x14ac:dyDescent="0.25">
      <c r="A37" s="159"/>
      <c r="B37" s="159"/>
      <c r="C37" s="28" t="s">
        <v>204</v>
      </c>
      <c r="D37" s="17">
        <f t="shared" si="16"/>
        <v>0</v>
      </c>
      <c r="E37" s="17">
        <f>E41+E409</f>
        <v>0</v>
      </c>
      <c r="F37" s="17">
        <f>F456</f>
        <v>0</v>
      </c>
      <c r="G37" s="18"/>
      <c r="H37" s="18"/>
      <c r="I37" s="18"/>
      <c r="J37" s="17">
        <f t="shared" ref="J37:J44" si="17">K37+L37</f>
        <v>0</v>
      </c>
      <c r="K37" s="17">
        <f>K41+K409</f>
        <v>0</v>
      </c>
      <c r="L37" s="17">
        <f>L456</f>
        <v>0</v>
      </c>
    </row>
    <row r="38" spans="1:12" s="12" customFormat="1" ht="18.75" x14ac:dyDescent="0.25">
      <c r="A38" s="159"/>
      <c r="B38" s="159"/>
      <c r="C38" s="28" t="s">
        <v>205</v>
      </c>
      <c r="D38" s="17">
        <f t="shared" si="16"/>
        <v>19451.7</v>
      </c>
      <c r="E38" s="17">
        <f>E42+E410</f>
        <v>0</v>
      </c>
      <c r="F38" s="17">
        <f>F453+F457</f>
        <v>19451.7</v>
      </c>
      <c r="G38" s="18"/>
      <c r="H38" s="18"/>
      <c r="I38" s="18"/>
      <c r="J38" s="17">
        <f t="shared" si="17"/>
        <v>19451.7</v>
      </c>
      <c r="K38" s="17">
        <f>K42+K410</f>
        <v>0</v>
      </c>
      <c r="L38" s="17">
        <f>L453+L457</f>
        <v>19451.7</v>
      </c>
    </row>
    <row r="39" spans="1:12" s="12" customFormat="1" ht="18.75" x14ac:dyDescent="0.25">
      <c r="A39" s="160" t="s">
        <v>64</v>
      </c>
      <c r="B39" s="159" t="s">
        <v>65</v>
      </c>
      <c r="C39" s="28" t="s">
        <v>193</v>
      </c>
      <c r="D39" s="17">
        <f t="shared" si="16"/>
        <v>80000</v>
      </c>
      <c r="E39" s="17">
        <f>E40+E41+E42</f>
        <v>0</v>
      </c>
      <c r="F39" s="17">
        <f>F40+F41+F42</f>
        <v>80000</v>
      </c>
      <c r="G39" s="18"/>
      <c r="H39" s="18"/>
      <c r="I39" s="18"/>
      <c r="J39" s="17">
        <f t="shared" si="17"/>
        <v>80000</v>
      </c>
      <c r="K39" s="17">
        <f>K40+K41+K42</f>
        <v>0</v>
      </c>
      <c r="L39" s="17">
        <f>L40+L41+L42</f>
        <v>80000</v>
      </c>
    </row>
    <row r="40" spans="1:12" s="12" customFormat="1" ht="18.75" x14ac:dyDescent="0.25">
      <c r="A40" s="160"/>
      <c r="B40" s="159"/>
      <c r="C40" s="28" t="s">
        <v>460</v>
      </c>
      <c r="D40" s="17">
        <f t="shared" si="16"/>
        <v>80000</v>
      </c>
      <c r="E40" s="17">
        <v>0</v>
      </c>
      <c r="F40" s="17">
        <f>'прил.1 (2020)'!I55</f>
        <v>80000</v>
      </c>
      <c r="G40" s="18"/>
      <c r="H40" s="18"/>
      <c r="I40" s="18"/>
      <c r="J40" s="17">
        <f t="shared" si="17"/>
        <v>80000</v>
      </c>
      <c r="K40" s="17">
        <v>0</v>
      </c>
      <c r="L40" s="17">
        <f>'прил.1 (2020)'!P55</f>
        <v>80000</v>
      </c>
    </row>
    <row r="41" spans="1:12" s="12" customFormat="1" ht="18.75" x14ac:dyDescent="0.25">
      <c r="A41" s="160"/>
      <c r="B41" s="159"/>
      <c r="C41" s="28" t="s">
        <v>204</v>
      </c>
      <c r="D41" s="17">
        <f t="shared" si="16"/>
        <v>0</v>
      </c>
      <c r="E41" s="17">
        <f>E54+E67+E80+E93+E106+E119+E132+E145+E158+E171+E184+E197+E210+E223+E236+E249+E262+E275+E288+E301+E314+E327+E340+E353+E366+E379</f>
        <v>0</v>
      </c>
      <c r="F41" s="17">
        <f>F54+F67+F80+F93+F106+F119+F132+F145+F158+F171+F184+F197+F210+F223+F236+F249+F262+F275+F288+F301+F314+F327+F340+F353+F366+F379</f>
        <v>0</v>
      </c>
      <c r="G41" s="18"/>
      <c r="H41" s="18"/>
      <c r="I41" s="18"/>
      <c r="J41" s="17">
        <f t="shared" si="17"/>
        <v>0</v>
      </c>
      <c r="K41" s="17">
        <f>K54+K67+K80+K93+K106+K119+K132+K145+K158+K171+K184+K197+K210+K223+K236+K249+K262+K275+K288+K301+K314+K327+K340+K353+K366+K379</f>
        <v>0</v>
      </c>
      <c r="L41" s="17">
        <f>L54+L67+L80+L93+L106+L119+L132+L145+L158+L171+L184+L197+L210+L223+L236+L249+L262+L275+L288+L301+L314+L327+L340+L353+L366+L379</f>
        <v>0</v>
      </c>
    </row>
    <row r="42" spans="1:12" s="12" customFormat="1" ht="18.75" x14ac:dyDescent="0.25">
      <c r="A42" s="160"/>
      <c r="B42" s="159"/>
      <c r="C42" s="28" t="s">
        <v>205</v>
      </c>
      <c r="D42" s="17">
        <f t="shared" si="16"/>
        <v>0</v>
      </c>
      <c r="E42" s="17">
        <f>E55+E68+E81+E94+E107+E120+E133+E146+E159+E172+E185+E198+E211+E224+E237+E250+E263+E276+E289+E302+E315+E328+E341+E354+E367+E380</f>
        <v>0</v>
      </c>
      <c r="F42" s="17">
        <f>F55+F68+F81+F94+F107+F120+F133+F146+F159+F172+F185+F198+F211+F224+F237+F250+F263+F276+F289+F302+F315+F328+F341+F354+F367+F380</f>
        <v>0</v>
      </c>
      <c r="G42" s="18"/>
      <c r="H42" s="18"/>
      <c r="I42" s="18"/>
      <c r="J42" s="17">
        <f t="shared" si="17"/>
        <v>0</v>
      </c>
      <c r="K42" s="17">
        <f>K55+K68+K81+K94+K107+K120+K133+K146+K159+K172+K185+K198+K211+K224+K237+K250+K263+K276+K289+K302+K315+K328+K341+K354+K367+K380</f>
        <v>0</v>
      </c>
      <c r="L42" s="17">
        <f>L55+L68+L81+L94+L107+L120+L133+L146+L159+L172+L185+L198+L211+L224+L237+L250+L263+L276+L289+L302+L315+L328+L341+L354+L367+L380</f>
        <v>0</v>
      </c>
    </row>
    <row r="43" spans="1:12" s="12" customFormat="1" ht="18.75" hidden="1" customHeight="1" x14ac:dyDescent="0.25">
      <c r="A43" s="160" t="s">
        <v>221</v>
      </c>
      <c r="B43" s="159" t="s">
        <v>222</v>
      </c>
      <c r="C43" s="28" t="s">
        <v>193</v>
      </c>
      <c r="D43" s="17">
        <f t="shared" si="16"/>
        <v>1400</v>
      </c>
      <c r="E43" s="17">
        <f>E44+E54+E55</f>
        <v>0</v>
      </c>
      <c r="F43" s="17">
        <f>F44+F54+F55</f>
        <v>1400</v>
      </c>
      <c r="G43" s="18"/>
      <c r="H43" s="18"/>
      <c r="I43" s="18"/>
      <c r="J43" s="17">
        <f t="shared" si="17"/>
        <v>1400</v>
      </c>
      <c r="K43" s="17">
        <f>K44+K54+K55</f>
        <v>0</v>
      </c>
      <c r="L43" s="17">
        <f>L44+L54+L55</f>
        <v>1400</v>
      </c>
    </row>
    <row r="44" spans="1:12" s="12" customFormat="1" ht="18.75" hidden="1" x14ac:dyDescent="0.25">
      <c r="A44" s="160"/>
      <c r="B44" s="159"/>
      <c r="C44" s="28" t="s">
        <v>194</v>
      </c>
      <c r="D44" s="17">
        <f t="shared" si="16"/>
        <v>1400</v>
      </c>
      <c r="E44" s="17">
        <f>E46+E53</f>
        <v>0</v>
      </c>
      <c r="F44" s="17">
        <f>F46+F53</f>
        <v>1400</v>
      </c>
      <c r="G44" s="18"/>
      <c r="H44" s="18"/>
      <c r="I44" s="18"/>
      <c r="J44" s="17">
        <f t="shared" si="17"/>
        <v>1400</v>
      </c>
      <c r="K44" s="17">
        <f>K46+K53</f>
        <v>0</v>
      </c>
      <c r="L44" s="17">
        <f>L46+L53</f>
        <v>1400</v>
      </c>
    </row>
    <row r="45" spans="1:12" s="12" customFormat="1" ht="18.75" hidden="1" x14ac:dyDescent="0.25">
      <c r="A45" s="160"/>
      <c r="B45" s="159"/>
      <c r="C45" s="28" t="s">
        <v>195</v>
      </c>
      <c r="D45" s="17"/>
      <c r="E45" s="17"/>
      <c r="F45" s="17"/>
      <c r="G45" s="18"/>
      <c r="H45" s="18"/>
      <c r="I45" s="18"/>
      <c r="J45" s="17"/>
      <c r="K45" s="17"/>
      <c r="L45" s="17"/>
    </row>
    <row r="46" spans="1:12" s="12" customFormat="1" ht="37.5" hidden="1" x14ac:dyDescent="0.25">
      <c r="A46" s="160"/>
      <c r="B46" s="159"/>
      <c r="C46" s="28" t="s">
        <v>196</v>
      </c>
      <c r="D46" s="17">
        <f t="shared" ref="D46:D57" si="18">E46+F46</f>
        <v>1400</v>
      </c>
      <c r="E46" s="17">
        <f>E47+E48+E49+E50+E51+E52</f>
        <v>0</v>
      </c>
      <c r="F46" s="17">
        <f>F47+F48+F49+F50+F51+F52</f>
        <v>1400</v>
      </c>
      <c r="G46" s="18"/>
      <c r="H46" s="18"/>
      <c r="I46" s="18"/>
      <c r="J46" s="17">
        <f t="shared" ref="J46:J57" si="19">K46+L46</f>
        <v>1400</v>
      </c>
      <c r="K46" s="17">
        <f>K47+K48+K49+K50+K51+K52</f>
        <v>0</v>
      </c>
      <c r="L46" s="17">
        <f>L47+L48+L49+L50+L51+L52</f>
        <v>1400</v>
      </c>
    </row>
    <row r="47" spans="1:12" s="12" customFormat="1" ht="37.5" hidden="1" x14ac:dyDescent="0.25">
      <c r="A47" s="160"/>
      <c r="B47" s="159"/>
      <c r="C47" s="29" t="s">
        <v>197</v>
      </c>
      <c r="D47" s="17">
        <f t="shared" si="18"/>
        <v>1400</v>
      </c>
      <c r="E47" s="17">
        <v>0</v>
      </c>
      <c r="F47" s="17">
        <v>1400</v>
      </c>
      <c r="G47" s="18"/>
      <c r="H47" s="18"/>
      <c r="I47" s="18"/>
      <c r="J47" s="17">
        <f t="shared" si="19"/>
        <v>1400</v>
      </c>
      <c r="K47" s="17">
        <v>0</v>
      </c>
      <c r="L47" s="17">
        <v>1400</v>
      </c>
    </row>
    <row r="48" spans="1:12" s="12" customFormat="1" ht="37.5" hidden="1" x14ac:dyDescent="0.25">
      <c r="A48" s="160"/>
      <c r="B48" s="159"/>
      <c r="C48" s="29" t="s">
        <v>198</v>
      </c>
      <c r="D48" s="17">
        <f t="shared" si="18"/>
        <v>0</v>
      </c>
      <c r="E48" s="17">
        <v>0</v>
      </c>
      <c r="F48" s="17">
        <v>0</v>
      </c>
      <c r="G48" s="18"/>
      <c r="H48" s="18"/>
      <c r="I48" s="18"/>
      <c r="J48" s="17">
        <f t="shared" si="19"/>
        <v>0</v>
      </c>
      <c r="K48" s="17">
        <v>0</v>
      </c>
      <c r="L48" s="17">
        <v>0</v>
      </c>
    </row>
    <row r="49" spans="1:12" s="12" customFormat="1" ht="37.5" hidden="1" x14ac:dyDescent="0.25">
      <c r="A49" s="160"/>
      <c r="B49" s="159"/>
      <c r="C49" s="29" t="s">
        <v>199</v>
      </c>
      <c r="D49" s="17">
        <f t="shared" si="18"/>
        <v>0</v>
      </c>
      <c r="E49" s="17">
        <v>0</v>
      </c>
      <c r="F49" s="17">
        <v>0</v>
      </c>
      <c r="G49" s="18"/>
      <c r="H49" s="18"/>
      <c r="I49" s="18"/>
      <c r="J49" s="17">
        <f t="shared" si="19"/>
        <v>0</v>
      </c>
      <c r="K49" s="17">
        <v>0</v>
      </c>
      <c r="L49" s="17">
        <v>0</v>
      </c>
    </row>
    <row r="50" spans="1:12" s="12" customFormat="1" ht="37.5" hidden="1" x14ac:dyDescent="0.25">
      <c r="A50" s="160"/>
      <c r="B50" s="159"/>
      <c r="C50" s="29" t="s">
        <v>200</v>
      </c>
      <c r="D50" s="17">
        <f t="shared" si="18"/>
        <v>0</v>
      </c>
      <c r="E50" s="17">
        <v>0</v>
      </c>
      <c r="F50" s="17">
        <v>0</v>
      </c>
      <c r="G50" s="18"/>
      <c r="H50" s="18"/>
      <c r="I50" s="18"/>
      <c r="J50" s="17">
        <f t="shared" si="19"/>
        <v>0</v>
      </c>
      <c r="K50" s="17">
        <v>0</v>
      </c>
      <c r="L50" s="17">
        <v>0</v>
      </c>
    </row>
    <row r="51" spans="1:12" s="12" customFormat="1" ht="37.5" hidden="1" x14ac:dyDescent="0.25">
      <c r="A51" s="160"/>
      <c r="B51" s="159"/>
      <c r="C51" s="29" t="s">
        <v>201</v>
      </c>
      <c r="D51" s="17">
        <f t="shared" si="18"/>
        <v>0</v>
      </c>
      <c r="E51" s="17">
        <v>0</v>
      </c>
      <c r="F51" s="17">
        <v>0</v>
      </c>
      <c r="G51" s="18"/>
      <c r="H51" s="18"/>
      <c r="I51" s="18"/>
      <c r="J51" s="17">
        <f t="shared" si="19"/>
        <v>0</v>
      </c>
      <c r="K51" s="17">
        <v>0</v>
      </c>
      <c r="L51" s="17">
        <v>0</v>
      </c>
    </row>
    <row r="52" spans="1:12" s="12" customFormat="1" ht="37.5" hidden="1" x14ac:dyDescent="0.25">
      <c r="A52" s="160"/>
      <c r="B52" s="159"/>
      <c r="C52" s="29" t="s">
        <v>202</v>
      </c>
      <c r="D52" s="17">
        <f t="shared" si="18"/>
        <v>0</v>
      </c>
      <c r="E52" s="17">
        <v>0</v>
      </c>
      <c r="F52" s="17">
        <v>0</v>
      </c>
      <c r="G52" s="18"/>
      <c r="H52" s="18"/>
      <c r="I52" s="18"/>
      <c r="J52" s="17">
        <f t="shared" si="19"/>
        <v>0</v>
      </c>
      <c r="K52" s="17">
        <v>0</v>
      </c>
      <c r="L52" s="17">
        <v>0</v>
      </c>
    </row>
    <row r="53" spans="1:12" s="12" customFormat="1" ht="37.5" hidden="1" x14ac:dyDescent="0.25">
      <c r="A53" s="160"/>
      <c r="B53" s="159"/>
      <c r="C53" s="28" t="s">
        <v>203</v>
      </c>
      <c r="D53" s="17">
        <f t="shared" si="18"/>
        <v>0</v>
      </c>
      <c r="E53" s="17">
        <v>0</v>
      </c>
      <c r="F53" s="17">
        <v>0</v>
      </c>
      <c r="G53" s="18"/>
      <c r="H53" s="18"/>
      <c r="I53" s="18"/>
      <c r="J53" s="17">
        <f t="shared" si="19"/>
        <v>0</v>
      </c>
      <c r="K53" s="17">
        <v>0</v>
      </c>
      <c r="L53" s="17">
        <v>0</v>
      </c>
    </row>
    <row r="54" spans="1:12" s="12" customFormat="1" ht="18.75" hidden="1" x14ac:dyDescent="0.25">
      <c r="A54" s="160"/>
      <c r="B54" s="159"/>
      <c r="C54" s="28" t="s">
        <v>204</v>
      </c>
      <c r="D54" s="17">
        <f t="shared" si="18"/>
        <v>0</v>
      </c>
      <c r="E54" s="17">
        <v>0</v>
      </c>
      <c r="F54" s="17">
        <v>0</v>
      </c>
      <c r="G54" s="18"/>
      <c r="H54" s="18"/>
      <c r="I54" s="18"/>
      <c r="J54" s="17">
        <f t="shared" si="19"/>
        <v>0</v>
      </c>
      <c r="K54" s="17">
        <v>0</v>
      </c>
      <c r="L54" s="17">
        <v>0</v>
      </c>
    </row>
    <row r="55" spans="1:12" s="12" customFormat="1" ht="18.75" hidden="1" x14ac:dyDescent="0.25">
      <c r="A55" s="160"/>
      <c r="B55" s="159"/>
      <c r="C55" s="28" t="s">
        <v>205</v>
      </c>
      <c r="D55" s="17">
        <f t="shared" si="18"/>
        <v>0</v>
      </c>
      <c r="E55" s="17">
        <v>0</v>
      </c>
      <c r="F55" s="17">
        <v>0</v>
      </c>
      <c r="G55" s="18"/>
      <c r="H55" s="18"/>
      <c r="I55" s="18"/>
      <c r="J55" s="17">
        <f t="shared" si="19"/>
        <v>0</v>
      </c>
      <c r="K55" s="17">
        <v>0</v>
      </c>
      <c r="L55" s="17">
        <v>0</v>
      </c>
    </row>
    <row r="56" spans="1:12" s="12" customFormat="1" ht="18.75" hidden="1" customHeight="1" x14ac:dyDescent="0.25">
      <c r="A56" s="160" t="s">
        <v>223</v>
      </c>
      <c r="B56" s="159" t="s">
        <v>224</v>
      </c>
      <c r="C56" s="28" t="s">
        <v>193</v>
      </c>
      <c r="D56" s="17">
        <f t="shared" si="18"/>
        <v>100</v>
      </c>
      <c r="E56" s="17">
        <f>E57+E67+E68</f>
        <v>0</v>
      </c>
      <c r="F56" s="17">
        <f>F57+F67+F68</f>
        <v>100</v>
      </c>
      <c r="G56" s="18"/>
      <c r="H56" s="18"/>
      <c r="I56" s="18"/>
      <c r="J56" s="17">
        <f t="shared" si="19"/>
        <v>100</v>
      </c>
      <c r="K56" s="17">
        <f>K57+K67+K68</f>
        <v>0</v>
      </c>
      <c r="L56" s="17">
        <f>L57+L67+L68</f>
        <v>100</v>
      </c>
    </row>
    <row r="57" spans="1:12" s="12" customFormat="1" ht="18.75" hidden="1" x14ac:dyDescent="0.25">
      <c r="A57" s="160"/>
      <c r="B57" s="159"/>
      <c r="C57" s="28" t="s">
        <v>194</v>
      </c>
      <c r="D57" s="17">
        <f t="shared" si="18"/>
        <v>100</v>
      </c>
      <c r="E57" s="17">
        <f>E59+E66</f>
        <v>0</v>
      </c>
      <c r="F57" s="17">
        <f>F59+F66</f>
        <v>100</v>
      </c>
      <c r="G57" s="18"/>
      <c r="H57" s="18"/>
      <c r="I57" s="18"/>
      <c r="J57" s="17">
        <f t="shared" si="19"/>
        <v>100</v>
      </c>
      <c r="K57" s="17">
        <f>K59+K66</f>
        <v>0</v>
      </c>
      <c r="L57" s="17">
        <f>L59+L66</f>
        <v>100</v>
      </c>
    </row>
    <row r="58" spans="1:12" s="12" customFormat="1" ht="18.75" hidden="1" x14ac:dyDescent="0.25">
      <c r="A58" s="160"/>
      <c r="B58" s="159"/>
      <c r="C58" s="28" t="s">
        <v>195</v>
      </c>
      <c r="D58" s="17"/>
      <c r="E58" s="17"/>
      <c r="F58" s="17"/>
      <c r="G58" s="18"/>
      <c r="H58" s="18"/>
      <c r="I58" s="18"/>
      <c r="J58" s="17"/>
      <c r="K58" s="17"/>
      <c r="L58" s="17"/>
    </row>
    <row r="59" spans="1:12" s="12" customFormat="1" ht="37.5" hidden="1" x14ac:dyDescent="0.25">
      <c r="A59" s="160"/>
      <c r="B59" s="159"/>
      <c r="C59" s="28" t="s">
        <v>196</v>
      </c>
      <c r="D59" s="17">
        <f t="shared" ref="D59:D70" si="20">E59+F59</f>
        <v>100</v>
      </c>
      <c r="E59" s="17">
        <f>E60+E61+E62+E63+E64+E65</f>
        <v>0</v>
      </c>
      <c r="F59" s="17">
        <f>F60+F61+F62+F63+F64+F65</f>
        <v>100</v>
      </c>
      <c r="G59" s="18"/>
      <c r="H59" s="18"/>
      <c r="I59" s="18"/>
      <c r="J59" s="17">
        <f t="shared" ref="J59:J70" si="21">K59+L59</f>
        <v>100</v>
      </c>
      <c r="K59" s="17">
        <f>K60+K61+K62+K63+K64+K65</f>
        <v>0</v>
      </c>
      <c r="L59" s="17">
        <f>L60+L61+L62+L63+L64+L65</f>
        <v>100</v>
      </c>
    </row>
    <row r="60" spans="1:12" s="12" customFormat="1" ht="37.5" hidden="1" x14ac:dyDescent="0.25">
      <c r="A60" s="160"/>
      <c r="B60" s="159"/>
      <c r="C60" s="29" t="s">
        <v>197</v>
      </c>
      <c r="D60" s="17">
        <f t="shared" si="20"/>
        <v>100</v>
      </c>
      <c r="E60" s="17">
        <v>0</v>
      </c>
      <c r="F60" s="17">
        <v>100</v>
      </c>
      <c r="G60" s="18"/>
      <c r="H60" s="18"/>
      <c r="I60" s="18"/>
      <c r="J60" s="17">
        <f t="shared" si="21"/>
        <v>100</v>
      </c>
      <c r="K60" s="17">
        <v>0</v>
      </c>
      <c r="L60" s="17">
        <v>100</v>
      </c>
    </row>
    <row r="61" spans="1:12" s="12" customFormat="1" ht="37.5" hidden="1" x14ac:dyDescent="0.25">
      <c r="A61" s="160"/>
      <c r="B61" s="159"/>
      <c r="C61" s="29" t="s">
        <v>198</v>
      </c>
      <c r="D61" s="17">
        <f t="shared" si="20"/>
        <v>0</v>
      </c>
      <c r="E61" s="17">
        <v>0</v>
      </c>
      <c r="F61" s="17">
        <v>0</v>
      </c>
      <c r="G61" s="18"/>
      <c r="H61" s="18"/>
      <c r="I61" s="18"/>
      <c r="J61" s="17">
        <f t="shared" si="21"/>
        <v>0</v>
      </c>
      <c r="K61" s="17">
        <v>0</v>
      </c>
      <c r="L61" s="17">
        <v>0</v>
      </c>
    </row>
    <row r="62" spans="1:12" s="12" customFormat="1" ht="37.5" hidden="1" x14ac:dyDescent="0.25">
      <c r="A62" s="160"/>
      <c r="B62" s="159"/>
      <c r="C62" s="29" t="s">
        <v>199</v>
      </c>
      <c r="D62" s="17">
        <f t="shared" si="20"/>
        <v>0</v>
      </c>
      <c r="E62" s="17">
        <v>0</v>
      </c>
      <c r="F62" s="17">
        <v>0</v>
      </c>
      <c r="G62" s="18"/>
      <c r="H62" s="18"/>
      <c r="I62" s="18"/>
      <c r="J62" s="17">
        <f t="shared" si="21"/>
        <v>0</v>
      </c>
      <c r="K62" s="17">
        <v>0</v>
      </c>
      <c r="L62" s="17">
        <v>0</v>
      </c>
    </row>
    <row r="63" spans="1:12" s="12" customFormat="1" ht="37.5" hidden="1" x14ac:dyDescent="0.25">
      <c r="A63" s="160"/>
      <c r="B63" s="159"/>
      <c r="C63" s="29" t="s">
        <v>200</v>
      </c>
      <c r="D63" s="17">
        <f t="shared" si="20"/>
        <v>0</v>
      </c>
      <c r="E63" s="17">
        <v>0</v>
      </c>
      <c r="F63" s="17">
        <v>0</v>
      </c>
      <c r="G63" s="18"/>
      <c r="H63" s="18"/>
      <c r="I63" s="18"/>
      <c r="J63" s="17">
        <f t="shared" si="21"/>
        <v>0</v>
      </c>
      <c r="K63" s="17">
        <v>0</v>
      </c>
      <c r="L63" s="17">
        <v>0</v>
      </c>
    </row>
    <row r="64" spans="1:12" s="12" customFormat="1" ht="37.5" hidden="1" x14ac:dyDescent="0.25">
      <c r="A64" s="160"/>
      <c r="B64" s="159"/>
      <c r="C64" s="29" t="s">
        <v>201</v>
      </c>
      <c r="D64" s="17">
        <f t="shared" si="20"/>
        <v>0</v>
      </c>
      <c r="E64" s="17">
        <v>0</v>
      </c>
      <c r="F64" s="17">
        <v>0</v>
      </c>
      <c r="G64" s="18"/>
      <c r="H64" s="18"/>
      <c r="I64" s="18"/>
      <c r="J64" s="17">
        <f t="shared" si="21"/>
        <v>0</v>
      </c>
      <c r="K64" s="17">
        <v>0</v>
      </c>
      <c r="L64" s="17">
        <v>0</v>
      </c>
    </row>
    <row r="65" spans="1:12" s="12" customFormat="1" ht="37.5" hidden="1" x14ac:dyDescent="0.25">
      <c r="A65" s="160"/>
      <c r="B65" s="159"/>
      <c r="C65" s="29" t="s">
        <v>202</v>
      </c>
      <c r="D65" s="17">
        <f t="shared" si="20"/>
        <v>0</v>
      </c>
      <c r="E65" s="17">
        <v>0</v>
      </c>
      <c r="F65" s="17">
        <v>0</v>
      </c>
      <c r="G65" s="18"/>
      <c r="H65" s="18"/>
      <c r="I65" s="18"/>
      <c r="J65" s="17">
        <f t="shared" si="21"/>
        <v>0</v>
      </c>
      <c r="K65" s="17">
        <v>0</v>
      </c>
      <c r="L65" s="17">
        <v>0</v>
      </c>
    </row>
    <row r="66" spans="1:12" s="12" customFormat="1" ht="37.5" hidden="1" x14ac:dyDescent="0.25">
      <c r="A66" s="160"/>
      <c r="B66" s="159"/>
      <c r="C66" s="28" t="s">
        <v>203</v>
      </c>
      <c r="D66" s="17">
        <f t="shared" si="20"/>
        <v>0</v>
      </c>
      <c r="E66" s="17">
        <v>0</v>
      </c>
      <c r="F66" s="17">
        <v>0</v>
      </c>
      <c r="G66" s="18"/>
      <c r="H66" s="18"/>
      <c r="I66" s="18"/>
      <c r="J66" s="17">
        <f t="shared" si="21"/>
        <v>0</v>
      </c>
      <c r="K66" s="17">
        <v>0</v>
      </c>
      <c r="L66" s="17">
        <v>0</v>
      </c>
    </row>
    <row r="67" spans="1:12" s="12" customFormat="1" ht="18.75" hidden="1" x14ac:dyDescent="0.25">
      <c r="A67" s="160"/>
      <c r="B67" s="159"/>
      <c r="C67" s="28" t="s">
        <v>204</v>
      </c>
      <c r="D67" s="17">
        <f t="shared" si="20"/>
        <v>0</v>
      </c>
      <c r="E67" s="17">
        <v>0</v>
      </c>
      <c r="F67" s="17">
        <v>0</v>
      </c>
      <c r="G67" s="18"/>
      <c r="H67" s="18"/>
      <c r="I67" s="18"/>
      <c r="J67" s="17">
        <f t="shared" si="21"/>
        <v>0</v>
      </c>
      <c r="K67" s="17">
        <v>0</v>
      </c>
      <c r="L67" s="17">
        <v>0</v>
      </c>
    </row>
    <row r="68" spans="1:12" s="12" customFormat="1" ht="18.75" hidden="1" x14ac:dyDescent="0.25">
      <c r="A68" s="160"/>
      <c r="B68" s="159"/>
      <c r="C68" s="28" t="s">
        <v>205</v>
      </c>
      <c r="D68" s="17">
        <f t="shared" si="20"/>
        <v>0</v>
      </c>
      <c r="E68" s="17">
        <v>0</v>
      </c>
      <c r="F68" s="17">
        <v>0</v>
      </c>
      <c r="G68" s="18"/>
      <c r="H68" s="18"/>
      <c r="I68" s="18"/>
      <c r="J68" s="17">
        <f t="shared" si="21"/>
        <v>0</v>
      </c>
      <c r="K68" s="17">
        <v>0</v>
      </c>
      <c r="L68" s="17">
        <v>0</v>
      </c>
    </row>
    <row r="69" spans="1:12" s="12" customFormat="1" ht="18.75" hidden="1" customHeight="1" x14ac:dyDescent="0.25">
      <c r="A69" s="160" t="s">
        <v>225</v>
      </c>
      <c r="B69" s="159" t="s">
        <v>226</v>
      </c>
      <c r="C69" s="28" t="s">
        <v>193</v>
      </c>
      <c r="D69" s="17">
        <f t="shared" si="20"/>
        <v>100</v>
      </c>
      <c r="E69" s="17">
        <f>E70+E80+E81</f>
        <v>0</v>
      </c>
      <c r="F69" s="17">
        <f>F70+F80+F81</f>
        <v>100</v>
      </c>
      <c r="G69" s="18"/>
      <c r="H69" s="18"/>
      <c r="I69" s="18"/>
      <c r="J69" s="17">
        <f t="shared" si="21"/>
        <v>100</v>
      </c>
      <c r="K69" s="17">
        <f>K70+K80+K81</f>
        <v>0</v>
      </c>
      <c r="L69" s="17">
        <f>L70+L80+L81</f>
        <v>100</v>
      </c>
    </row>
    <row r="70" spans="1:12" s="12" customFormat="1" ht="18.75" hidden="1" x14ac:dyDescent="0.25">
      <c r="A70" s="160"/>
      <c r="B70" s="159"/>
      <c r="C70" s="28" t="s">
        <v>194</v>
      </c>
      <c r="D70" s="17">
        <f t="shared" si="20"/>
        <v>100</v>
      </c>
      <c r="E70" s="17">
        <f>E72+E79</f>
        <v>0</v>
      </c>
      <c r="F70" s="17">
        <v>100</v>
      </c>
      <c r="G70" s="18"/>
      <c r="H70" s="18"/>
      <c r="I70" s="18"/>
      <c r="J70" s="17">
        <f t="shared" si="21"/>
        <v>100</v>
      </c>
      <c r="K70" s="17">
        <f>K72+K79</f>
        <v>0</v>
      </c>
      <c r="L70" s="17">
        <v>100</v>
      </c>
    </row>
    <row r="71" spans="1:12" s="12" customFormat="1" ht="18.75" hidden="1" x14ac:dyDescent="0.25">
      <c r="A71" s="160"/>
      <c r="B71" s="159"/>
      <c r="C71" s="28" t="s">
        <v>195</v>
      </c>
      <c r="D71" s="17"/>
      <c r="E71" s="17"/>
      <c r="F71" s="17"/>
      <c r="G71" s="18"/>
      <c r="H71" s="18"/>
      <c r="I71" s="18"/>
      <c r="J71" s="17"/>
      <c r="K71" s="17"/>
      <c r="L71" s="17"/>
    </row>
    <row r="72" spans="1:12" s="12" customFormat="1" ht="37.5" hidden="1" x14ac:dyDescent="0.25">
      <c r="A72" s="160"/>
      <c r="B72" s="159"/>
      <c r="C72" s="28" t="s">
        <v>196</v>
      </c>
      <c r="D72" s="17">
        <f t="shared" ref="D72:D83" si="22">E72+F72</f>
        <v>100</v>
      </c>
      <c r="E72" s="17">
        <f>E73+E74+E75+E76+E77+E78</f>
        <v>0</v>
      </c>
      <c r="F72" s="17">
        <f>F73+F74+F75+F76+F77+F78</f>
        <v>100</v>
      </c>
      <c r="G72" s="18"/>
      <c r="H72" s="18"/>
      <c r="I72" s="18"/>
      <c r="J72" s="17">
        <f t="shared" ref="J72:J83" si="23">K72+L72</f>
        <v>100</v>
      </c>
      <c r="K72" s="17">
        <f>K73+K74+K75+K76+K77+K78</f>
        <v>0</v>
      </c>
      <c r="L72" s="17">
        <f>L73+L74+L75+L76+L77+L78</f>
        <v>100</v>
      </c>
    </row>
    <row r="73" spans="1:12" s="12" customFormat="1" ht="37.5" hidden="1" x14ac:dyDescent="0.25">
      <c r="A73" s="160"/>
      <c r="B73" s="159"/>
      <c r="C73" s="29" t="s">
        <v>197</v>
      </c>
      <c r="D73" s="17">
        <f t="shared" si="22"/>
        <v>100</v>
      </c>
      <c r="E73" s="17">
        <v>0</v>
      </c>
      <c r="F73" s="17">
        <v>100</v>
      </c>
      <c r="G73" s="18"/>
      <c r="H73" s="18"/>
      <c r="I73" s="18"/>
      <c r="J73" s="17">
        <f t="shared" si="23"/>
        <v>100</v>
      </c>
      <c r="K73" s="17">
        <v>0</v>
      </c>
      <c r="L73" s="17">
        <v>100</v>
      </c>
    </row>
    <row r="74" spans="1:12" s="12" customFormat="1" ht="37.5" hidden="1" x14ac:dyDescent="0.25">
      <c r="A74" s="160"/>
      <c r="B74" s="159"/>
      <c r="C74" s="29" t="s">
        <v>198</v>
      </c>
      <c r="D74" s="17">
        <f t="shared" si="22"/>
        <v>0</v>
      </c>
      <c r="E74" s="17">
        <v>0</v>
      </c>
      <c r="F74" s="17">
        <v>0</v>
      </c>
      <c r="G74" s="18"/>
      <c r="H74" s="18"/>
      <c r="I74" s="18"/>
      <c r="J74" s="17">
        <f t="shared" si="23"/>
        <v>0</v>
      </c>
      <c r="K74" s="17">
        <v>0</v>
      </c>
      <c r="L74" s="17">
        <v>0</v>
      </c>
    </row>
    <row r="75" spans="1:12" s="12" customFormat="1" ht="37.5" hidden="1" x14ac:dyDescent="0.25">
      <c r="A75" s="160"/>
      <c r="B75" s="159"/>
      <c r="C75" s="29" t="s">
        <v>199</v>
      </c>
      <c r="D75" s="17">
        <f t="shared" si="22"/>
        <v>0</v>
      </c>
      <c r="E75" s="17">
        <v>0</v>
      </c>
      <c r="F75" s="17">
        <v>0</v>
      </c>
      <c r="G75" s="18"/>
      <c r="H75" s="18"/>
      <c r="I75" s="18"/>
      <c r="J75" s="17">
        <f t="shared" si="23"/>
        <v>0</v>
      </c>
      <c r="K75" s="17">
        <v>0</v>
      </c>
      <c r="L75" s="17">
        <v>0</v>
      </c>
    </row>
    <row r="76" spans="1:12" s="12" customFormat="1" ht="37.5" hidden="1" x14ac:dyDescent="0.25">
      <c r="A76" s="160"/>
      <c r="B76" s="159"/>
      <c r="C76" s="29" t="s">
        <v>200</v>
      </c>
      <c r="D76" s="17">
        <f t="shared" si="22"/>
        <v>0</v>
      </c>
      <c r="E76" s="17">
        <v>0</v>
      </c>
      <c r="F76" s="17">
        <v>0</v>
      </c>
      <c r="G76" s="18"/>
      <c r="H76" s="18"/>
      <c r="I76" s="18"/>
      <c r="J76" s="17">
        <f t="shared" si="23"/>
        <v>0</v>
      </c>
      <c r="K76" s="17">
        <v>0</v>
      </c>
      <c r="L76" s="17">
        <v>0</v>
      </c>
    </row>
    <row r="77" spans="1:12" s="12" customFormat="1" ht="37.5" hidden="1" x14ac:dyDescent="0.25">
      <c r="A77" s="160"/>
      <c r="B77" s="159"/>
      <c r="C77" s="29" t="s">
        <v>201</v>
      </c>
      <c r="D77" s="17">
        <f t="shared" si="22"/>
        <v>0</v>
      </c>
      <c r="E77" s="17">
        <v>0</v>
      </c>
      <c r="F77" s="17">
        <v>0</v>
      </c>
      <c r="G77" s="18"/>
      <c r="H77" s="18"/>
      <c r="I77" s="18"/>
      <c r="J77" s="17">
        <f t="shared" si="23"/>
        <v>0</v>
      </c>
      <c r="K77" s="17">
        <v>0</v>
      </c>
      <c r="L77" s="17">
        <v>0</v>
      </c>
    </row>
    <row r="78" spans="1:12" s="12" customFormat="1" ht="37.5" hidden="1" x14ac:dyDescent="0.25">
      <c r="A78" s="160"/>
      <c r="B78" s="159"/>
      <c r="C78" s="29" t="s">
        <v>202</v>
      </c>
      <c r="D78" s="17">
        <f t="shared" si="22"/>
        <v>0</v>
      </c>
      <c r="E78" s="17">
        <v>0</v>
      </c>
      <c r="F78" s="17">
        <v>0</v>
      </c>
      <c r="G78" s="18"/>
      <c r="H78" s="18"/>
      <c r="I78" s="18"/>
      <c r="J78" s="17">
        <f t="shared" si="23"/>
        <v>0</v>
      </c>
      <c r="K78" s="17">
        <v>0</v>
      </c>
      <c r="L78" s="17">
        <v>0</v>
      </c>
    </row>
    <row r="79" spans="1:12" s="12" customFormat="1" ht="37.5" hidden="1" x14ac:dyDescent="0.25">
      <c r="A79" s="160"/>
      <c r="B79" s="159"/>
      <c r="C79" s="28" t="s">
        <v>203</v>
      </c>
      <c r="D79" s="17">
        <f t="shared" si="22"/>
        <v>0</v>
      </c>
      <c r="E79" s="17">
        <v>0</v>
      </c>
      <c r="F79" s="17">
        <v>0</v>
      </c>
      <c r="G79" s="18"/>
      <c r="H79" s="18"/>
      <c r="I79" s="18"/>
      <c r="J79" s="17">
        <f t="shared" si="23"/>
        <v>0</v>
      </c>
      <c r="K79" s="17">
        <v>0</v>
      </c>
      <c r="L79" s="17">
        <v>0</v>
      </c>
    </row>
    <row r="80" spans="1:12" s="12" customFormat="1" ht="18.75" hidden="1" x14ac:dyDescent="0.25">
      <c r="A80" s="160"/>
      <c r="B80" s="159"/>
      <c r="C80" s="28" t="s">
        <v>204</v>
      </c>
      <c r="D80" s="17">
        <f t="shared" si="22"/>
        <v>0</v>
      </c>
      <c r="E80" s="17">
        <v>0</v>
      </c>
      <c r="F80" s="17">
        <v>0</v>
      </c>
      <c r="G80" s="18"/>
      <c r="H80" s="18"/>
      <c r="I80" s="18"/>
      <c r="J80" s="17">
        <f t="shared" si="23"/>
        <v>0</v>
      </c>
      <c r="K80" s="17">
        <v>0</v>
      </c>
      <c r="L80" s="17">
        <v>0</v>
      </c>
    </row>
    <row r="81" spans="1:12" s="12" customFormat="1" ht="18.75" hidden="1" x14ac:dyDescent="0.25">
      <c r="A81" s="160"/>
      <c r="B81" s="159"/>
      <c r="C81" s="28" t="s">
        <v>205</v>
      </c>
      <c r="D81" s="17">
        <f t="shared" si="22"/>
        <v>0</v>
      </c>
      <c r="E81" s="17">
        <v>0</v>
      </c>
      <c r="F81" s="17">
        <v>0</v>
      </c>
      <c r="G81" s="18"/>
      <c r="H81" s="18"/>
      <c r="I81" s="18"/>
      <c r="J81" s="17">
        <f t="shared" si="23"/>
        <v>0</v>
      </c>
      <c r="K81" s="17">
        <v>0</v>
      </c>
      <c r="L81" s="17">
        <v>0</v>
      </c>
    </row>
    <row r="82" spans="1:12" s="12" customFormat="1" ht="18.75" hidden="1" x14ac:dyDescent="0.25">
      <c r="A82" s="160" t="s">
        <v>227</v>
      </c>
      <c r="B82" s="159" t="s">
        <v>228</v>
      </c>
      <c r="C82" s="28" t="s">
        <v>193</v>
      </c>
      <c r="D82" s="17">
        <f t="shared" si="22"/>
        <v>100</v>
      </c>
      <c r="E82" s="17">
        <f>E83+E93+E94</f>
        <v>0</v>
      </c>
      <c r="F82" s="17">
        <f>F83+F93+F94</f>
        <v>100</v>
      </c>
      <c r="G82" s="18"/>
      <c r="H82" s="18"/>
      <c r="I82" s="18"/>
      <c r="J82" s="17">
        <f t="shared" si="23"/>
        <v>100</v>
      </c>
      <c r="K82" s="17">
        <f>K83+K93+K94</f>
        <v>0</v>
      </c>
      <c r="L82" s="17">
        <f>L83+L93+L94</f>
        <v>100</v>
      </c>
    </row>
    <row r="83" spans="1:12" s="12" customFormat="1" ht="18.75" hidden="1" x14ac:dyDescent="0.25">
      <c r="A83" s="160"/>
      <c r="B83" s="159"/>
      <c r="C83" s="28" t="s">
        <v>194</v>
      </c>
      <c r="D83" s="17">
        <f t="shared" si="22"/>
        <v>100</v>
      </c>
      <c r="E83" s="17">
        <f>E85+E92</f>
        <v>0</v>
      </c>
      <c r="F83" s="17">
        <f>F85+F92</f>
        <v>100</v>
      </c>
      <c r="G83" s="18"/>
      <c r="H83" s="18"/>
      <c r="I83" s="18"/>
      <c r="J83" s="17">
        <f t="shared" si="23"/>
        <v>100</v>
      </c>
      <c r="K83" s="17">
        <f>K85+K92</f>
        <v>0</v>
      </c>
      <c r="L83" s="17">
        <f>L85+L92</f>
        <v>100</v>
      </c>
    </row>
    <row r="84" spans="1:12" s="12" customFormat="1" ht="18.75" hidden="1" x14ac:dyDescent="0.25">
      <c r="A84" s="160"/>
      <c r="B84" s="159"/>
      <c r="C84" s="28" t="s">
        <v>195</v>
      </c>
      <c r="D84" s="17"/>
      <c r="E84" s="17"/>
      <c r="F84" s="17"/>
      <c r="G84" s="18"/>
      <c r="H84" s="18"/>
      <c r="I84" s="18"/>
      <c r="J84" s="17"/>
      <c r="K84" s="17"/>
      <c r="L84" s="17"/>
    </row>
    <row r="85" spans="1:12" s="12" customFormat="1" ht="37.5" hidden="1" x14ac:dyDescent="0.25">
      <c r="A85" s="160"/>
      <c r="B85" s="159"/>
      <c r="C85" s="28" t="s">
        <v>196</v>
      </c>
      <c r="D85" s="17">
        <f t="shared" ref="D85:D96" si="24">E85+F85</f>
        <v>100</v>
      </c>
      <c r="E85" s="17">
        <f>E86+E87+E88+E89+E90+E91</f>
        <v>0</v>
      </c>
      <c r="F85" s="17">
        <f>F86+F87+F88+F89+F90+F91</f>
        <v>100</v>
      </c>
      <c r="G85" s="18"/>
      <c r="H85" s="18"/>
      <c r="I85" s="18"/>
      <c r="J85" s="17">
        <f t="shared" ref="J85:J96" si="25">K85+L85</f>
        <v>100</v>
      </c>
      <c r="K85" s="17">
        <f>K86+K87+K88+K89+K90+K91</f>
        <v>0</v>
      </c>
      <c r="L85" s="17">
        <f>L86+L87+L88+L89+L90+L91</f>
        <v>100</v>
      </c>
    </row>
    <row r="86" spans="1:12" s="12" customFormat="1" ht="37.5" hidden="1" x14ac:dyDescent="0.25">
      <c r="A86" s="160"/>
      <c r="B86" s="159"/>
      <c r="C86" s="29" t="s">
        <v>197</v>
      </c>
      <c r="D86" s="17">
        <f t="shared" si="24"/>
        <v>100</v>
      </c>
      <c r="E86" s="17">
        <v>0</v>
      </c>
      <c r="F86" s="17">
        <v>100</v>
      </c>
      <c r="G86" s="18"/>
      <c r="H86" s="18"/>
      <c r="I86" s="18"/>
      <c r="J86" s="17">
        <f t="shared" si="25"/>
        <v>100</v>
      </c>
      <c r="K86" s="17">
        <v>0</v>
      </c>
      <c r="L86" s="17">
        <v>100</v>
      </c>
    </row>
    <row r="87" spans="1:12" s="12" customFormat="1" ht="37.5" hidden="1" x14ac:dyDescent="0.25">
      <c r="A87" s="160"/>
      <c r="B87" s="159"/>
      <c r="C87" s="29" t="s">
        <v>198</v>
      </c>
      <c r="D87" s="17">
        <f t="shared" si="24"/>
        <v>0</v>
      </c>
      <c r="E87" s="17">
        <v>0</v>
      </c>
      <c r="F87" s="17">
        <v>0</v>
      </c>
      <c r="G87" s="18"/>
      <c r="H87" s="18"/>
      <c r="I87" s="18"/>
      <c r="J87" s="17">
        <f t="shared" si="25"/>
        <v>0</v>
      </c>
      <c r="K87" s="17">
        <v>0</v>
      </c>
      <c r="L87" s="17">
        <v>0</v>
      </c>
    </row>
    <row r="88" spans="1:12" s="12" customFormat="1" ht="37.5" hidden="1" x14ac:dyDescent="0.25">
      <c r="A88" s="160"/>
      <c r="B88" s="159"/>
      <c r="C88" s="29" t="s">
        <v>199</v>
      </c>
      <c r="D88" s="17">
        <f t="shared" si="24"/>
        <v>0</v>
      </c>
      <c r="E88" s="17">
        <v>0</v>
      </c>
      <c r="F88" s="17">
        <v>0</v>
      </c>
      <c r="G88" s="18"/>
      <c r="H88" s="18"/>
      <c r="I88" s="18"/>
      <c r="J88" s="17">
        <f t="shared" si="25"/>
        <v>0</v>
      </c>
      <c r="K88" s="17">
        <v>0</v>
      </c>
      <c r="L88" s="17">
        <v>0</v>
      </c>
    </row>
    <row r="89" spans="1:12" s="12" customFormat="1" ht="37.5" hidden="1" x14ac:dyDescent="0.25">
      <c r="A89" s="160"/>
      <c r="B89" s="159"/>
      <c r="C89" s="29" t="s">
        <v>200</v>
      </c>
      <c r="D89" s="17">
        <f t="shared" si="24"/>
        <v>0</v>
      </c>
      <c r="E89" s="17">
        <v>0</v>
      </c>
      <c r="F89" s="17">
        <v>0</v>
      </c>
      <c r="G89" s="18"/>
      <c r="H89" s="18"/>
      <c r="I89" s="18"/>
      <c r="J89" s="17">
        <f t="shared" si="25"/>
        <v>0</v>
      </c>
      <c r="K89" s="17">
        <v>0</v>
      </c>
      <c r="L89" s="17">
        <v>0</v>
      </c>
    </row>
    <row r="90" spans="1:12" s="12" customFormat="1" ht="37.5" hidden="1" x14ac:dyDescent="0.25">
      <c r="A90" s="160"/>
      <c r="B90" s="159"/>
      <c r="C90" s="29" t="s">
        <v>201</v>
      </c>
      <c r="D90" s="17">
        <f t="shared" si="24"/>
        <v>0</v>
      </c>
      <c r="E90" s="17">
        <v>0</v>
      </c>
      <c r="F90" s="17">
        <v>0</v>
      </c>
      <c r="G90" s="18"/>
      <c r="H90" s="18"/>
      <c r="I90" s="18"/>
      <c r="J90" s="17">
        <f t="shared" si="25"/>
        <v>0</v>
      </c>
      <c r="K90" s="17">
        <v>0</v>
      </c>
      <c r="L90" s="17">
        <v>0</v>
      </c>
    </row>
    <row r="91" spans="1:12" s="12" customFormat="1" ht="37.5" hidden="1" x14ac:dyDescent="0.25">
      <c r="A91" s="160"/>
      <c r="B91" s="159"/>
      <c r="C91" s="29" t="s">
        <v>202</v>
      </c>
      <c r="D91" s="17">
        <f t="shared" si="24"/>
        <v>0</v>
      </c>
      <c r="E91" s="17">
        <v>0</v>
      </c>
      <c r="F91" s="17">
        <v>0</v>
      </c>
      <c r="G91" s="18"/>
      <c r="H91" s="18"/>
      <c r="I91" s="18"/>
      <c r="J91" s="17">
        <f t="shared" si="25"/>
        <v>0</v>
      </c>
      <c r="K91" s="17">
        <v>0</v>
      </c>
      <c r="L91" s="17">
        <v>0</v>
      </c>
    </row>
    <row r="92" spans="1:12" s="12" customFormat="1" ht="37.5" hidden="1" x14ac:dyDescent="0.25">
      <c r="A92" s="160"/>
      <c r="B92" s="159"/>
      <c r="C92" s="28" t="s">
        <v>203</v>
      </c>
      <c r="D92" s="17">
        <f t="shared" si="24"/>
        <v>0</v>
      </c>
      <c r="E92" s="17">
        <v>0</v>
      </c>
      <c r="F92" s="17">
        <v>0</v>
      </c>
      <c r="G92" s="18"/>
      <c r="H92" s="18"/>
      <c r="I92" s="18"/>
      <c r="J92" s="17">
        <f t="shared" si="25"/>
        <v>0</v>
      </c>
      <c r="K92" s="17">
        <v>0</v>
      </c>
      <c r="L92" s="17">
        <v>0</v>
      </c>
    </row>
    <row r="93" spans="1:12" s="12" customFormat="1" ht="18.75" hidden="1" x14ac:dyDescent="0.25">
      <c r="A93" s="160"/>
      <c r="B93" s="159"/>
      <c r="C93" s="28" t="s">
        <v>204</v>
      </c>
      <c r="D93" s="17">
        <f t="shared" si="24"/>
        <v>0</v>
      </c>
      <c r="E93" s="17">
        <v>0</v>
      </c>
      <c r="F93" s="17">
        <v>0</v>
      </c>
      <c r="G93" s="18"/>
      <c r="H93" s="18"/>
      <c r="I93" s="18"/>
      <c r="J93" s="17">
        <f t="shared" si="25"/>
        <v>0</v>
      </c>
      <c r="K93" s="17">
        <v>0</v>
      </c>
      <c r="L93" s="17">
        <v>0</v>
      </c>
    </row>
    <row r="94" spans="1:12" s="12" customFormat="1" ht="18.75" hidden="1" x14ac:dyDescent="0.25">
      <c r="A94" s="160"/>
      <c r="B94" s="159"/>
      <c r="C94" s="28" t="s">
        <v>205</v>
      </c>
      <c r="D94" s="17">
        <f t="shared" si="24"/>
        <v>0</v>
      </c>
      <c r="E94" s="17">
        <v>0</v>
      </c>
      <c r="F94" s="17">
        <v>0</v>
      </c>
      <c r="G94" s="18"/>
      <c r="H94" s="18"/>
      <c r="I94" s="18"/>
      <c r="J94" s="17">
        <f t="shared" si="25"/>
        <v>0</v>
      </c>
      <c r="K94" s="17">
        <v>0</v>
      </c>
      <c r="L94" s="17">
        <v>0</v>
      </c>
    </row>
    <row r="95" spans="1:12" s="12" customFormat="1" ht="18.75" hidden="1" x14ac:dyDescent="0.25">
      <c r="A95" s="160" t="s">
        <v>229</v>
      </c>
      <c r="B95" s="159" t="s">
        <v>230</v>
      </c>
      <c r="C95" s="28" t="s">
        <v>193</v>
      </c>
      <c r="D95" s="17">
        <f t="shared" si="24"/>
        <v>100</v>
      </c>
      <c r="E95" s="17">
        <f>E96+E106+E107</f>
        <v>0</v>
      </c>
      <c r="F95" s="17">
        <f>F96+F106+F107</f>
        <v>100</v>
      </c>
      <c r="G95" s="18"/>
      <c r="H95" s="18"/>
      <c r="I95" s="18"/>
      <c r="J95" s="17">
        <f t="shared" si="25"/>
        <v>100</v>
      </c>
      <c r="K95" s="17">
        <f>K96+K106+K107</f>
        <v>0</v>
      </c>
      <c r="L95" s="17">
        <f>L96+L106+L107</f>
        <v>100</v>
      </c>
    </row>
    <row r="96" spans="1:12" s="12" customFormat="1" ht="18.75" hidden="1" x14ac:dyDescent="0.25">
      <c r="A96" s="160"/>
      <c r="B96" s="159"/>
      <c r="C96" s="28" t="s">
        <v>194</v>
      </c>
      <c r="D96" s="17">
        <f t="shared" si="24"/>
        <v>100</v>
      </c>
      <c r="E96" s="17">
        <f>E98+E105</f>
        <v>0</v>
      </c>
      <c r="F96" s="17">
        <f>F98+F105</f>
        <v>100</v>
      </c>
      <c r="G96" s="18"/>
      <c r="H96" s="18"/>
      <c r="I96" s="18"/>
      <c r="J96" s="17">
        <f t="shared" si="25"/>
        <v>100</v>
      </c>
      <c r="K96" s="17">
        <f>K98+K105</f>
        <v>0</v>
      </c>
      <c r="L96" s="17">
        <f>L98+L105</f>
        <v>100</v>
      </c>
    </row>
    <row r="97" spans="1:12" s="12" customFormat="1" ht="18.75" hidden="1" x14ac:dyDescent="0.25">
      <c r="A97" s="160"/>
      <c r="B97" s="159"/>
      <c r="C97" s="28" t="s">
        <v>195</v>
      </c>
      <c r="D97" s="17"/>
      <c r="E97" s="17"/>
      <c r="F97" s="17"/>
      <c r="G97" s="18"/>
      <c r="H97" s="18"/>
      <c r="I97" s="18"/>
      <c r="J97" s="17"/>
      <c r="K97" s="17"/>
      <c r="L97" s="17"/>
    </row>
    <row r="98" spans="1:12" s="12" customFormat="1" ht="37.5" hidden="1" x14ac:dyDescent="0.25">
      <c r="A98" s="160"/>
      <c r="B98" s="159"/>
      <c r="C98" s="28" t="s">
        <v>196</v>
      </c>
      <c r="D98" s="17">
        <f t="shared" ref="D98:D109" si="26">E98+F98</f>
        <v>100</v>
      </c>
      <c r="E98" s="17">
        <f>E99+E100+E101+E102+E103+E104</f>
        <v>0</v>
      </c>
      <c r="F98" s="17">
        <f>F99+F100+F101+F102+F103+F104</f>
        <v>100</v>
      </c>
      <c r="G98" s="18"/>
      <c r="H98" s="18"/>
      <c r="I98" s="18"/>
      <c r="J98" s="17">
        <f t="shared" ref="J98:J109" si="27">K98+L98</f>
        <v>100</v>
      </c>
      <c r="K98" s="17">
        <f>K99+K100+K101+K102+K103+K104</f>
        <v>0</v>
      </c>
      <c r="L98" s="17">
        <f>L99+L100+L101+L102+L103+L104</f>
        <v>100</v>
      </c>
    </row>
    <row r="99" spans="1:12" s="12" customFormat="1" ht="37.5" hidden="1" x14ac:dyDescent="0.25">
      <c r="A99" s="160"/>
      <c r="B99" s="159"/>
      <c r="C99" s="29" t="s">
        <v>197</v>
      </c>
      <c r="D99" s="17">
        <f t="shared" si="26"/>
        <v>100</v>
      </c>
      <c r="E99" s="17">
        <v>0</v>
      </c>
      <c r="F99" s="17">
        <v>100</v>
      </c>
      <c r="G99" s="18"/>
      <c r="H99" s="18"/>
      <c r="I99" s="18"/>
      <c r="J99" s="17">
        <f t="shared" si="27"/>
        <v>100</v>
      </c>
      <c r="K99" s="17">
        <v>0</v>
      </c>
      <c r="L99" s="17">
        <v>100</v>
      </c>
    </row>
    <row r="100" spans="1:12" s="12" customFormat="1" ht="37.5" hidden="1" x14ac:dyDescent="0.25">
      <c r="A100" s="160"/>
      <c r="B100" s="159"/>
      <c r="C100" s="29" t="s">
        <v>198</v>
      </c>
      <c r="D100" s="17">
        <f t="shared" si="26"/>
        <v>0</v>
      </c>
      <c r="E100" s="17">
        <v>0</v>
      </c>
      <c r="F100" s="17">
        <v>0</v>
      </c>
      <c r="G100" s="18"/>
      <c r="H100" s="18"/>
      <c r="I100" s="18"/>
      <c r="J100" s="17">
        <f t="shared" si="27"/>
        <v>0</v>
      </c>
      <c r="K100" s="17">
        <v>0</v>
      </c>
      <c r="L100" s="17">
        <v>0</v>
      </c>
    </row>
    <row r="101" spans="1:12" s="12" customFormat="1" ht="37.5" hidden="1" x14ac:dyDescent="0.25">
      <c r="A101" s="160"/>
      <c r="B101" s="159"/>
      <c r="C101" s="29" t="s">
        <v>199</v>
      </c>
      <c r="D101" s="17">
        <f t="shared" si="26"/>
        <v>0</v>
      </c>
      <c r="E101" s="17">
        <v>0</v>
      </c>
      <c r="F101" s="17">
        <v>0</v>
      </c>
      <c r="G101" s="18"/>
      <c r="H101" s="18"/>
      <c r="I101" s="18"/>
      <c r="J101" s="17">
        <f t="shared" si="27"/>
        <v>0</v>
      </c>
      <c r="K101" s="17">
        <v>0</v>
      </c>
      <c r="L101" s="17">
        <v>0</v>
      </c>
    </row>
    <row r="102" spans="1:12" s="12" customFormat="1" ht="37.5" hidden="1" x14ac:dyDescent="0.25">
      <c r="A102" s="160"/>
      <c r="B102" s="159"/>
      <c r="C102" s="29" t="s">
        <v>200</v>
      </c>
      <c r="D102" s="17">
        <f t="shared" si="26"/>
        <v>0</v>
      </c>
      <c r="E102" s="17">
        <v>0</v>
      </c>
      <c r="F102" s="17">
        <v>0</v>
      </c>
      <c r="G102" s="18"/>
      <c r="H102" s="18"/>
      <c r="I102" s="18"/>
      <c r="J102" s="17">
        <f t="shared" si="27"/>
        <v>0</v>
      </c>
      <c r="K102" s="17">
        <v>0</v>
      </c>
      <c r="L102" s="17">
        <v>0</v>
      </c>
    </row>
    <row r="103" spans="1:12" s="12" customFormat="1" ht="37.5" hidden="1" x14ac:dyDescent="0.25">
      <c r="A103" s="160"/>
      <c r="B103" s="159"/>
      <c r="C103" s="29" t="s">
        <v>201</v>
      </c>
      <c r="D103" s="17">
        <f t="shared" si="26"/>
        <v>0</v>
      </c>
      <c r="E103" s="17">
        <v>0</v>
      </c>
      <c r="F103" s="17">
        <v>0</v>
      </c>
      <c r="G103" s="18"/>
      <c r="H103" s="18"/>
      <c r="I103" s="18"/>
      <c r="J103" s="17">
        <f t="shared" si="27"/>
        <v>0</v>
      </c>
      <c r="K103" s="17">
        <v>0</v>
      </c>
      <c r="L103" s="17">
        <v>0</v>
      </c>
    </row>
    <row r="104" spans="1:12" s="12" customFormat="1" ht="37.5" hidden="1" x14ac:dyDescent="0.25">
      <c r="A104" s="160"/>
      <c r="B104" s="159"/>
      <c r="C104" s="29" t="s">
        <v>202</v>
      </c>
      <c r="D104" s="17">
        <f t="shared" si="26"/>
        <v>0</v>
      </c>
      <c r="E104" s="17">
        <v>0</v>
      </c>
      <c r="F104" s="17">
        <v>0</v>
      </c>
      <c r="G104" s="18"/>
      <c r="H104" s="18"/>
      <c r="I104" s="18"/>
      <c r="J104" s="17">
        <f t="shared" si="27"/>
        <v>0</v>
      </c>
      <c r="K104" s="17">
        <v>0</v>
      </c>
      <c r="L104" s="17">
        <v>0</v>
      </c>
    </row>
    <row r="105" spans="1:12" s="12" customFormat="1" ht="37.5" hidden="1" x14ac:dyDescent="0.25">
      <c r="A105" s="160"/>
      <c r="B105" s="159"/>
      <c r="C105" s="28" t="s">
        <v>203</v>
      </c>
      <c r="D105" s="17">
        <f t="shared" si="26"/>
        <v>0</v>
      </c>
      <c r="E105" s="17">
        <v>0</v>
      </c>
      <c r="F105" s="17">
        <v>0</v>
      </c>
      <c r="G105" s="18"/>
      <c r="H105" s="18"/>
      <c r="I105" s="18"/>
      <c r="J105" s="17">
        <f t="shared" si="27"/>
        <v>0</v>
      </c>
      <c r="K105" s="17">
        <v>0</v>
      </c>
      <c r="L105" s="17">
        <v>0</v>
      </c>
    </row>
    <row r="106" spans="1:12" s="12" customFormat="1" ht="18.75" hidden="1" x14ac:dyDescent="0.25">
      <c r="A106" s="160"/>
      <c r="B106" s="159"/>
      <c r="C106" s="28" t="s">
        <v>204</v>
      </c>
      <c r="D106" s="17">
        <f t="shared" si="26"/>
        <v>0</v>
      </c>
      <c r="E106" s="17">
        <v>0</v>
      </c>
      <c r="F106" s="17">
        <v>0</v>
      </c>
      <c r="G106" s="18"/>
      <c r="H106" s="18"/>
      <c r="I106" s="18"/>
      <c r="J106" s="17">
        <f t="shared" si="27"/>
        <v>0</v>
      </c>
      <c r="K106" s="17">
        <v>0</v>
      </c>
      <c r="L106" s="17">
        <v>0</v>
      </c>
    </row>
    <row r="107" spans="1:12" s="12" customFormat="1" ht="18.75" hidden="1" x14ac:dyDescent="0.25">
      <c r="A107" s="160"/>
      <c r="B107" s="159"/>
      <c r="C107" s="28" t="s">
        <v>205</v>
      </c>
      <c r="D107" s="17">
        <f t="shared" si="26"/>
        <v>0</v>
      </c>
      <c r="E107" s="17">
        <v>0</v>
      </c>
      <c r="F107" s="17">
        <v>0</v>
      </c>
      <c r="G107" s="18"/>
      <c r="H107" s="18"/>
      <c r="I107" s="18"/>
      <c r="J107" s="17">
        <f t="shared" si="27"/>
        <v>0</v>
      </c>
      <c r="K107" s="17">
        <v>0</v>
      </c>
      <c r="L107" s="17">
        <v>0</v>
      </c>
    </row>
    <row r="108" spans="1:12" s="12" customFormat="1" ht="18.75" hidden="1" x14ac:dyDescent="0.25">
      <c r="A108" s="160" t="s">
        <v>231</v>
      </c>
      <c r="B108" s="159" t="s">
        <v>232</v>
      </c>
      <c r="C108" s="28" t="s">
        <v>193</v>
      </c>
      <c r="D108" s="17">
        <f t="shared" si="26"/>
        <v>760</v>
      </c>
      <c r="E108" s="17">
        <f>E109+E119+E120</f>
        <v>0</v>
      </c>
      <c r="F108" s="17">
        <f>F109+F119+F120</f>
        <v>760</v>
      </c>
      <c r="G108" s="18"/>
      <c r="H108" s="18"/>
      <c r="I108" s="18"/>
      <c r="J108" s="17">
        <f t="shared" si="27"/>
        <v>760</v>
      </c>
      <c r="K108" s="17">
        <f>K109+K119+K120</f>
        <v>0</v>
      </c>
      <c r="L108" s="17">
        <f>L109+L119+L120</f>
        <v>760</v>
      </c>
    </row>
    <row r="109" spans="1:12" s="12" customFormat="1" ht="18.75" hidden="1" x14ac:dyDescent="0.25">
      <c r="A109" s="160"/>
      <c r="B109" s="159"/>
      <c r="C109" s="28" t="s">
        <v>194</v>
      </c>
      <c r="D109" s="17">
        <f t="shared" si="26"/>
        <v>760</v>
      </c>
      <c r="E109" s="17">
        <f>E111+E118</f>
        <v>0</v>
      </c>
      <c r="F109" s="17">
        <f>F111+F118</f>
        <v>760</v>
      </c>
      <c r="G109" s="18"/>
      <c r="H109" s="18"/>
      <c r="I109" s="18"/>
      <c r="J109" s="17">
        <f t="shared" si="27"/>
        <v>760</v>
      </c>
      <c r="K109" s="17">
        <f>K111+K118</f>
        <v>0</v>
      </c>
      <c r="L109" s="17">
        <f>L111+L118</f>
        <v>760</v>
      </c>
    </row>
    <row r="110" spans="1:12" s="12" customFormat="1" ht="18.75" hidden="1" x14ac:dyDescent="0.25">
      <c r="A110" s="160"/>
      <c r="B110" s="159"/>
      <c r="C110" s="28" t="s">
        <v>195</v>
      </c>
      <c r="D110" s="17"/>
      <c r="E110" s="17"/>
      <c r="F110" s="17"/>
      <c r="G110" s="18"/>
      <c r="H110" s="18"/>
      <c r="I110" s="18"/>
      <c r="J110" s="17"/>
      <c r="K110" s="17"/>
      <c r="L110" s="17"/>
    </row>
    <row r="111" spans="1:12" s="12" customFormat="1" ht="37.5" hidden="1" x14ac:dyDescent="0.25">
      <c r="A111" s="160"/>
      <c r="B111" s="159"/>
      <c r="C111" s="28" t="s">
        <v>196</v>
      </c>
      <c r="D111" s="17">
        <f t="shared" ref="D111:D122" si="28">E111+F111</f>
        <v>760</v>
      </c>
      <c r="E111" s="17">
        <f>E112+E113+E114+E115+E116+E117</f>
        <v>0</v>
      </c>
      <c r="F111" s="17">
        <f>F112+F113+F114+F115+F116+F117</f>
        <v>760</v>
      </c>
      <c r="G111" s="18"/>
      <c r="H111" s="18"/>
      <c r="I111" s="18"/>
      <c r="J111" s="17">
        <f t="shared" ref="J111:J122" si="29">K111+L111</f>
        <v>760</v>
      </c>
      <c r="K111" s="17">
        <f>K112+K113+K114+K115+K116+K117</f>
        <v>0</v>
      </c>
      <c r="L111" s="17">
        <f>L112+L113+L114+L115+L116+L117</f>
        <v>760</v>
      </c>
    </row>
    <row r="112" spans="1:12" s="12" customFormat="1" ht="37.5" hidden="1" x14ac:dyDescent="0.25">
      <c r="A112" s="160"/>
      <c r="B112" s="159"/>
      <c r="C112" s="29" t="s">
        <v>197</v>
      </c>
      <c r="D112" s="17">
        <f t="shared" si="28"/>
        <v>760</v>
      </c>
      <c r="E112" s="17">
        <v>0</v>
      </c>
      <c r="F112" s="17">
        <v>760</v>
      </c>
      <c r="G112" s="18"/>
      <c r="H112" s="18"/>
      <c r="I112" s="18"/>
      <c r="J112" s="17">
        <f t="shared" si="29"/>
        <v>760</v>
      </c>
      <c r="K112" s="17">
        <v>0</v>
      </c>
      <c r="L112" s="17">
        <v>760</v>
      </c>
    </row>
    <row r="113" spans="1:12" s="12" customFormat="1" ht="37.5" hidden="1" x14ac:dyDescent="0.25">
      <c r="A113" s="160"/>
      <c r="B113" s="159"/>
      <c r="C113" s="29" t="s">
        <v>198</v>
      </c>
      <c r="D113" s="17">
        <f t="shared" si="28"/>
        <v>0</v>
      </c>
      <c r="E113" s="17">
        <v>0</v>
      </c>
      <c r="F113" s="17">
        <v>0</v>
      </c>
      <c r="G113" s="18"/>
      <c r="H113" s="18"/>
      <c r="I113" s="18"/>
      <c r="J113" s="17">
        <f t="shared" si="29"/>
        <v>0</v>
      </c>
      <c r="K113" s="17">
        <v>0</v>
      </c>
      <c r="L113" s="17">
        <v>0</v>
      </c>
    </row>
    <row r="114" spans="1:12" s="12" customFormat="1" ht="37.5" hidden="1" x14ac:dyDescent="0.25">
      <c r="A114" s="160"/>
      <c r="B114" s="159"/>
      <c r="C114" s="29" t="s">
        <v>199</v>
      </c>
      <c r="D114" s="17">
        <f t="shared" si="28"/>
        <v>0</v>
      </c>
      <c r="E114" s="17">
        <v>0</v>
      </c>
      <c r="F114" s="17">
        <v>0</v>
      </c>
      <c r="G114" s="18"/>
      <c r="H114" s="18"/>
      <c r="I114" s="18"/>
      <c r="J114" s="17">
        <f t="shared" si="29"/>
        <v>0</v>
      </c>
      <c r="K114" s="17">
        <v>0</v>
      </c>
      <c r="L114" s="17">
        <v>0</v>
      </c>
    </row>
    <row r="115" spans="1:12" s="12" customFormat="1" ht="37.5" hidden="1" x14ac:dyDescent="0.25">
      <c r="A115" s="160"/>
      <c r="B115" s="159"/>
      <c r="C115" s="29" t="s">
        <v>200</v>
      </c>
      <c r="D115" s="17">
        <f t="shared" si="28"/>
        <v>0</v>
      </c>
      <c r="E115" s="17">
        <v>0</v>
      </c>
      <c r="F115" s="17">
        <v>0</v>
      </c>
      <c r="G115" s="18"/>
      <c r="H115" s="18"/>
      <c r="I115" s="18"/>
      <c r="J115" s="17">
        <f t="shared" si="29"/>
        <v>0</v>
      </c>
      <c r="K115" s="17">
        <v>0</v>
      </c>
      <c r="L115" s="17">
        <v>0</v>
      </c>
    </row>
    <row r="116" spans="1:12" s="12" customFormat="1" ht="37.5" hidden="1" x14ac:dyDescent="0.25">
      <c r="A116" s="160"/>
      <c r="B116" s="159"/>
      <c r="C116" s="29" t="s">
        <v>201</v>
      </c>
      <c r="D116" s="17">
        <f t="shared" si="28"/>
        <v>0</v>
      </c>
      <c r="E116" s="17">
        <v>0</v>
      </c>
      <c r="F116" s="17">
        <v>0</v>
      </c>
      <c r="G116" s="18"/>
      <c r="H116" s="18"/>
      <c r="I116" s="18"/>
      <c r="J116" s="17">
        <f t="shared" si="29"/>
        <v>0</v>
      </c>
      <c r="K116" s="17">
        <v>0</v>
      </c>
      <c r="L116" s="17">
        <v>0</v>
      </c>
    </row>
    <row r="117" spans="1:12" s="12" customFormat="1" ht="37.5" hidden="1" x14ac:dyDescent="0.25">
      <c r="A117" s="160"/>
      <c r="B117" s="159"/>
      <c r="C117" s="29" t="s">
        <v>202</v>
      </c>
      <c r="D117" s="17">
        <f t="shared" si="28"/>
        <v>0</v>
      </c>
      <c r="E117" s="17">
        <v>0</v>
      </c>
      <c r="F117" s="17">
        <v>0</v>
      </c>
      <c r="G117" s="18"/>
      <c r="H117" s="18"/>
      <c r="I117" s="18"/>
      <c r="J117" s="17">
        <f t="shared" si="29"/>
        <v>0</v>
      </c>
      <c r="K117" s="17">
        <v>0</v>
      </c>
      <c r="L117" s="17">
        <v>0</v>
      </c>
    </row>
    <row r="118" spans="1:12" s="12" customFormat="1" ht="37.5" hidden="1" x14ac:dyDescent="0.25">
      <c r="A118" s="160"/>
      <c r="B118" s="159"/>
      <c r="C118" s="28" t="s">
        <v>203</v>
      </c>
      <c r="D118" s="17">
        <f t="shared" si="28"/>
        <v>0</v>
      </c>
      <c r="E118" s="17">
        <v>0</v>
      </c>
      <c r="F118" s="17">
        <v>0</v>
      </c>
      <c r="G118" s="18"/>
      <c r="H118" s="18"/>
      <c r="I118" s="18"/>
      <c r="J118" s="17">
        <f t="shared" si="29"/>
        <v>0</v>
      </c>
      <c r="K118" s="17">
        <v>0</v>
      </c>
      <c r="L118" s="17">
        <v>0</v>
      </c>
    </row>
    <row r="119" spans="1:12" s="12" customFormat="1" ht="18.75" hidden="1" x14ac:dyDescent="0.25">
      <c r="A119" s="160"/>
      <c r="B119" s="159"/>
      <c r="C119" s="28" t="s">
        <v>204</v>
      </c>
      <c r="D119" s="17">
        <f t="shared" si="28"/>
        <v>0</v>
      </c>
      <c r="E119" s="17">
        <v>0</v>
      </c>
      <c r="F119" s="17">
        <v>0</v>
      </c>
      <c r="G119" s="18"/>
      <c r="H119" s="18"/>
      <c r="I119" s="18"/>
      <c r="J119" s="17">
        <f t="shared" si="29"/>
        <v>0</v>
      </c>
      <c r="K119" s="17">
        <v>0</v>
      </c>
      <c r="L119" s="17">
        <v>0</v>
      </c>
    </row>
    <row r="120" spans="1:12" s="12" customFormat="1" ht="18.75" hidden="1" x14ac:dyDescent="0.25">
      <c r="A120" s="160"/>
      <c r="B120" s="159"/>
      <c r="C120" s="28" t="s">
        <v>205</v>
      </c>
      <c r="D120" s="17">
        <f t="shared" si="28"/>
        <v>0</v>
      </c>
      <c r="E120" s="17">
        <v>0</v>
      </c>
      <c r="F120" s="17">
        <v>0</v>
      </c>
      <c r="G120" s="18"/>
      <c r="H120" s="18"/>
      <c r="I120" s="18"/>
      <c r="J120" s="17">
        <f t="shared" si="29"/>
        <v>0</v>
      </c>
      <c r="K120" s="17">
        <v>0</v>
      </c>
      <c r="L120" s="17">
        <v>0</v>
      </c>
    </row>
    <row r="121" spans="1:12" s="12" customFormat="1" ht="18.75" hidden="1" x14ac:dyDescent="0.25">
      <c r="A121" s="160" t="s">
        <v>233</v>
      </c>
      <c r="B121" s="159" t="s">
        <v>234</v>
      </c>
      <c r="C121" s="28" t="s">
        <v>193</v>
      </c>
      <c r="D121" s="17">
        <f t="shared" si="28"/>
        <v>100</v>
      </c>
      <c r="E121" s="17">
        <f>E122+E132+E133</f>
        <v>0</v>
      </c>
      <c r="F121" s="17">
        <f>F122+F132+F133</f>
        <v>100</v>
      </c>
      <c r="G121" s="18"/>
      <c r="H121" s="18"/>
      <c r="I121" s="18"/>
      <c r="J121" s="17">
        <f t="shared" si="29"/>
        <v>100</v>
      </c>
      <c r="K121" s="17">
        <f>K122+K132+K133</f>
        <v>0</v>
      </c>
      <c r="L121" s="17">
        <f>L122+L132+L133</f>
        <v>100</v>
      </c>
    </row>
    <row r="122" spans="1:12" s="12" customFormat="1" ht="18.75" hidden="1" x14ac:dyDescent="0.25">
      <c r="A122" s="160"/>
      <c r="B122" s="159"/>
      <c r="C122" s="28" t="s">
        <v>194</v>
      </c>
      <c r="D122" s="17">
        <f t="shared" si="28"/>
        <v>100</v>
      </c>
      <c r="E122" s="17">
        <f>E124+E131</f>
        <v>0</v>
      </c>
      <c r="F122" s="17">
        <f>F124+F131</f>
        <v>100</v>
      </c>
      <c r="G122" s="18"/>
      <c r="H122" s="18"/>
      <c r="I122" s="18"/>
      <c r="J122" s="17">
        <f t="shared" si="29"/>
        <v>100</v>
      </c>
      <c r="K122" s="17">
        <f>K124+K131</f>
        <v>0</v>
      </c>
      <c r="L122" s="17">
        <f>L124+L131</f>
        <v>100</v>
      </c>
    </row>
    <row r="123" spans="1:12" s="12" customFormat="1" ht="18.75" hidden="1" x14ac:dyDescent="0.25">
      <c r="A123" s="160"/>
      <c r="B123" s="159"/>
      <c r="C123" s="28" t="s">
        <v>195</v>
      </c>
      <c r="D123" s="17"/>
      <c r="E123" s="17"/>
      <c r="F123" s="17"/>
      <c r="G123" s="18"/>
      <c r="H123" s="18"/>
      <c r="I123" s="18"/>
      <c r="J123" s="17"/>
      <c r="K123" s="17"/>
      <c r="L123" s="17"/>
    </row>
    <row r="124" spans="1:12" s="12" customFormat="1" ht="37.5" hidden="1" x14ac:dyDescent="0.25">
      <c r="A124" s="160"/>
      <c r="B124" s="159"/>
      <c r="C124" s="28" t="s">
        <v>196</v>
      </c>
      <c r="D124" s="17">
        <f t="shared" ref="D124:D135" si="30">E124+F124</f>
        <v>100</v>
      </c>
      <c r="E124" s="17">
        <f>E125+E126+E127+E128+E129+E130</f>
        <v>0</v>
      </c>
      <c r="F124" s="17">
        <f>F125+F126+F127+F128+F129+F130</f>
        <v>100</v>
      </c>
      <c r="G124" s="18"/>
      <c r="H124" s="18"/>
      <c r="I124" s="18"/>
      <c r="J124" s="17">
        <f t="shared" ref="J124:J135" si="31">K124+L124</f>
        <v>100</v>
      </c>
      <c r="K124" s="17">
        <f>K125+K126+K127+K128+K129+K130</f>
        <v>0</v>
      </c>
      <c r="L124" s="17">
        <f>L125+L126+L127+L128+L129+L130</f>
        <v>100</v>
      </c>
    </row>
    <row r="125" spans="1:12" s="12" customFormat="1" ht="37.5" hidden="1" x14ac:dyDescent="0.25">
      <c r="A125" s="160"/>
      <c r="B125" s="159"/>
      <c r="C125" s="29" t="s">
        <v>197</v>
      </c>
      <c r="D125" s="17">
        <f t="shared" si="30"/>
        <v>100</v>
      </c>
      <c r="E125" s="17">
        <v>0</v>
      </c>
      <c r="F125" s="17">
        <v>100</v>
      </c>
      <c r="G125" s="18"/>
      <c r="H125" s="18"/>
      <c r="I125" s="18"/>
      <c r="J125" s="17">
        <f t="shared" si="31"/>
        <v>100</v>
      </c>
      <c r="K125" s="17">
        <v>0</v>
      </c>
      <c r="L125" s="17">
        <v>100</v>
      </c>
    </row>
    <row r="126" spans="1:12" s="12" customFormat="1" ht="37.5" hidden="1" x14ac:dyDescent="0.25">
      <c r="A126" s="160"/>
      <c r="B126" s="159"/>
      <c r="C126" s="29" t="s">
        <v>198</v>
      </c>
      <c r="D126" s="17">
        <f t="shared" si="30"/>
        <v>0</v>
      </c>
      <c r="E126" s="17">
        <v>0</v>
      </c>
      <c r="F126" s="17">
        <v>0</v>
      </c>
      <c r="G126" s="18"/>
      <c r="H126" s="18"/>
      <c r="I126" s="18"/>
      <c r="J126" s="17">
        <f t="shared" si="31"/>
        <v>0</v>
      </c>
      <c r="K126" s="17">
        <v>0</v>
      </c>
      <c r="L126" s="17">
        <v>0</v>
      </c>
    </row>
    <row r="127" spans="1:12" s="12" customFormat="1" ht="37.5" hidden="1" x14ac:dyDescent="0.25">
      <c r="A127" s="160"/>
      <c r="B127" s="159"/>
      <c r="C127" s="29" t="s">
        <v>199</v>
      </c>
      <c r="D127" s="17">
        <f t="shared" si="30"/>
        <v>0</v>
      </c>
      <c r="E127" s="17">
        <v>0</v>
      </c>
      <c r="F127" s="17">
        <v>0</v>
      </c>
      <c r="G127" s="18"/>
      <c r="H127" s="18"/>
      <c r="I127" s="18"/>
      <c r="J127" s="17">
        <f t="shared" si="31"/>
        <v>0</v>
      </c>
      <c r="K127" s="17">
        <v>0</v>
      </c>
      <c r="L127" s="17">
        <v>0</v>
      </c>
    </row>
    <row r="128" spans="1:12" s="12" customFormat="1" ht="37.5" hidden="1" x14ac:dyDescent="0.25">
      <c r="A128" s="160"/>
      <c r="B128" s="159"/>
      <c r="C128" s="29" t="s">
        <v>200</v>
      </c>
      <c r="D128" s="17">
        <f t="shared" si="30"/>
        <v>0</v>
      </c>
      <c r="E128" s="17">
        <v>0</v>
      </c>
      <c r="F128" s="17">
        <v>0</v>
      </c>
      <c r="G128" s="18"/>
      <c r="H128" s="18"/>
      <c r="I128" s="18"/>
      <c r="J128" s="17">
        <f t="shared" si="31"/>
        <v>0</v>
      </c>
      <c r="K128" s="17">
        <v>0</v>
      </c>
      <c r="L128" s="17">
        <v>0</v>
      </c>
    </row>
    <row r="129" spans="1:12" s="12" customFormat="1" ht="37.5" hidden="1" x14ac:dyDescent="0.25">
      <c r="A129" s="160"/>
      <c r="B129" s="159"/>
      <c r="C129" s="29" t="s">
        <v>201</v>
      </c>
      <c r="D129" s="17">
        <f t="shared" si="30"/>
        <v>0</v>
      </c>
      <c r="E129" s="17">
        <v>0</v>
      </c>
      <c r="F129" s="17">
        <v>0</v>
      </c>
      <c r="G129" s="18"/>
      <c r="H129" s="18"/>
      <c r="I129" s="18"/>
      <c r="J129" s="17">
        <f t="shared" si="31"/>
        <v>0</v>
      </c>
      <c r="K129" s="17">
        <v>0</v>
      </c>
      <c r="L129" s="17">
        <v>0</v>
      </c>
    </row>
    <row r="130" spans="1:12" s="12" customFormat="1" ht="37.5" hidden="1" x14ac:dyDescent="0.25">
      <c r="A130" s="160"/>
      <c r="B130" s="159"/>
      <c r="C130" s="29" t="s">
        <v>202</v>
      </c>
      <c r="D130" s="17">
        <f t="shared" si="30"/>
        <v>0</v>
      </c>
      <c r="E130" s="17">
        <v>0</v>
      </c>
      <c r="F130" s="17">
        <v>0</v>
      </c>
      <c r="G130" s="18"/>
      <c r="H130" s="18"/>
      <c r="I130" s="18"/>
      <c r="J130" s="17">
        <f t="shared" si="31"/>
        <v>0</v>
      </c>
      <c r="K130" s="17">
        <v>0</v>
      </c>
      <c r="L130" s="17">
        <v>0</v>
      </c>
    </row>
    <row r="131" spans="1:12" s="12" customFormat="1" ht="37.5" hidden="1" x14ac:dyDescent="0.25">
      <c r="A131" s="160"/>
      <c r="B131" s="159"/>
      <c r="C131" s="28" t="s">
        <v>203</v>
      </c>
      <c r="D131" s="17">
        <f t="shared" si="30"/>
        <v>0</v>
      </c>
      <c r="E131" s="17">
        <v>0</v>
      </c>
      <c r="F131" s="17">
        <v>0</v>
      </c>
      <c r="G131" s="18"/>
      <c r="H131" s="18"/>
      <c r="I131" s="18"/>
      <c r="J131" s="17">
        <f t="shared" si="31"/>
        <v>0</v>
      </c>
      <c r="K131" s="17">
        <v>0</v>
      </c>
      <c r="L131" s="17">
        <v>0</v>
      </c>
    </row>
    <row r="132" spans="1:12" s="12" customFormat="1" ht="18.75" hidden="1" x14ac:dyDescent="0.25">
      <c r="A132" s="160"/>
      <c r="B132" s="159"/>
      <c r="C132" s="28" t="s">
        <v>204</v>
      </c>
      <c r="D132" s="17">
        <f t="shared" si="30"/>
        <v>0</v>
      </c>
      <c r="E132" s="17">
        <v>0</v>
      </c>
      <c r="F132" s="17">
        <v>0</v>
      </c>
      <c r="G132" s="18"/>
      <c r="H132" s="18"/>
      <c r="I132" s="18"/>
      <c r="J132" s="17">
        <f t="shared" si="31"/>
        <v>0</v>
      </c>
      <c r="K132" s="17">
        <v>0</v>
      </c>
      <c r="L132" s="17">
        <v>0</v>
      </c>
    </row>
    <row r="133" spans="1:12" s="12" customFormat="1" ht="18.75" hidden="1" x14ac:dyDescent="0.25">
      <c r="A133" s="160"/>
      <c r="B133" s="159"/>
      <c r="C133" s="28" t="s">
        <v>205</v>
      </c>
      <c r="D133" s="17">
        <f t="shared" si="30"/>
        <v>0</v>
      </c>
      <c r="E133" s="17">
        <v>0</v>
      </c>
      <c r="F133" s="17">
        <v>0</v>
      </c>
      <c r="G133" s="18"/>
      <c r="H133" s="18"/>
      <c r="I133" s="18"/>
      <c r="J133" s="17">
        <f t="shared" si="31"/>
        <v>0</v>
      </c>
      <c r="K133" s="17">
        <v>0</v>
      </c>
      <c r="L133" s="17">
        <v>0</v>
      </c>
    </row>
    <row r="134" spans="1:12" s="12" customFormat="1" ht="18.75" hidden="1" x14ac:dyDescent="0.25">
      <c r="A134" s="160" t="s">
        <v>235</v>
      </c>
      <c r="B134" s="159" t="s">
        <v>236</v>
      </c>
      <c r="C134" s="28" t="s">
        <v>193</v>
      </c>
      <c r="D134" s="17">
        <f t="shared" si="30"/>
        <v>1500</v>
      </c>
      <c r="E134" s="17">
        <f>E135+E145+E146</f>
        <v>0</v>
      </c>
      <c r="F134" s="17">
        <f>F135+F145+F146</f>
        <v>1500</v>
      </c>
      <c r="G134" s="18"/>
      <c r="H134" s="18"/>
      <c r="I134" s="18"/>
      <c r="J134" s="17">
        <f t="shared" si="31"/>
        <v>1500</v>
      </c>
      <c r="K134" s="17">
        <f>K135+K145+K146</f>
        <v>0</v>
      </c>
      <c r="L134" s="17">
        <f>L135+L145+L146</f>
        <v>1500</v>
      </c>
    </row>
    <row r="135" spans="1:12" s="12" customFormat="1" ht="18.75" hidden="1" x14ac:dyDescent="0.25">
      <c r="A135" s="160"/>
      <c r="B135" s="159"/>
      <c r="C135" s="28" t="s">
        <v>194</v>
      </c>
      <c r="D135" s="17">
        <f t="shared" si="30"/>
        <v>1500</v>
      </c>
      <c r="E135" s="17">
        <f>E137+E144</f>
        <v>0</v>
      </c>
      <c r="F135" s="17">
        <f>F137+F144</f>
        <v>1500</v>
      </c>
      <c r="G135" s="18"/>
      <c r="H135" s="18"/>
      <c r="I135" s="18"/>
      <c r="J135" s="17">
        <f t="shared" si="31"/>
        <v>1500</v>
      </c>
      <c r="K135" s="17">
        <f>K137+K144</f>
        <v>0</v>
      </c>
      <c r="L135" s="17">
        <f>L137+L144</f>
        <v>1500</v>
      </c>
    </row>
    <row r="136" spans="1:12" s="12" customFormat="1" ht="18.75" hidden="1" x14ac:dyDescent="0.25">
      <c r="A136" s="160"/>
      <c r="B136" s="159"/>
      <c r="C136" s="28" t="s">
        <v>195</v>
      </c>
      <c r="D136" s="17"/>
      <c r="E136" s="17"/>
      <c r="F136" s="17"/>
      <c r="G136" s="18"/>
      <c r="H136" s="18"/>
      <c r="I136" s="18"/>
      <c r="J136" s="17"/>
      <c r="K136" s="17"/>
      <c r="L136" s="17"/>
    </row>
    <row r="137" spans="1:12" s="12" customFormat="1" ht="37.5" hidden="1" x14ac:dyDescent="0.25">
      <c r="A137" s="160"/>
      <c r="B137" s="159"/>
      <c r="C137" s="28" t="s">
        <v>196</v>
      </c>
      <c r="D137" s="17">
        <f t="shared" ref="D137:D148" si="32">E137+F137</f>
        <v>1500</v>
      </c>
      <c r="E137" s="17">
        <f>E138+E139+E140+E141+E142+E143</f>
        <v>0</v>
      </c>
      <c r="F137" s="17">
        <f>F138+F139+F140+F141+F142+F143</f>
        <v>1500</v>
      </c>
      <c r="G137" s="18"/>
      <c r="H137" s="18"/>
      <c r="I137" s="18"/>
      <c r="J137" s="17">
        <f t="shared" ref="J137:J148" si="33">K137+L137</f>
        <v>1500</v>
      </c>
      <c r="K137" s="17">
        <f>K138+K139+K140+K141+K142+K143</f>
        <v>0</v>
      </c>
      <c r="L137" s="17">
        <f>L138+L139+L140+L141+L142+L143</f>
        <v>1500</v>
      </c>
    </row>
    <row r="138" spans="1:12" s="12" customFormat="1" ht="37.5" hidden="1" x14ac:dyDescent="0.25">
      <c r="A138" s="160"/>
      <c r="B138" s="159"/>
      <c r="C138" s="29" t="s">
        <v>197</v>
      </c>
      <c r="D138" s="17">
        <f t="shared" si="32"/>
        <v>1500</v>
      </c>
      <c r="E138" s="17">
        <v>0</v>
      </c>
      <c r="F138" s="17">
        <v>1500</v>
      </c>
      <c r="G138" s="18"/>
      <c r="H138" s="18"/>
      <c r="I138" s="18"/>
      <c r="J138" s="17">
        <f t="shared" si="33"/>
        <v>1500</v>
      </c>
      <c r="K138" s="17">
        <v>0</v>
      </c>
      <c r="L138" s="17">
        <v>1500</v>
      </c>
    </row>
    <row r="139" spans="1:12" s="12" customFormat="1" ht="37.5" hidden="1" x14ac:dyDescent="0.25">
      <c r="A139" s="160"/>
      <c r="B139" s="159"/>
      <c r="C139" s="29" t="s">
        <v>198</v>
      </c>
      <c r="D139" s="17">
        <f t="shared" si="32"/>
        <v>0</v>
      </c>
      <c r="E139" s="17">
        <v>0</v>
      </c>
      <c r="F139" s="17">
        <v>0</v>
      </c>
      <c r="G139" s="18"/>
      <c r="H139" s="18"/>
      <c r="I139" s="18"/>
      <c r="J139" s="17">
        <f t="shared" si="33"/>
        <v>0</v>
      </c>
      <c r="K139" s="17">
        <v>0</v>
      </c>
      <c r="L139" s="17">
        <v>0</v>
      </c>
    </row>
    <row r="140" spans="1:12" s="12" customFormat="1" ht="37.5" hidden="1" x14ac:dyDescent="0.25">
      <c r="A140" s="160"/>
      <c r="B140" s="159"/>
      <c r="C140" s="29" t="s">
        <v>199</v>
      </c>
      <c r="D140" s="17">
        <f t="shared" si="32"/>
        <v>0</v>
      </c>
      <c r="E140" s="17">
        <v>0</v>
      </c>
      <c r="F140" s="17">
        <v>0</v>
      </c>
      <c r="G140" s="18"/>
      <c r="H140" s="18"/>
      <c r="I140" s="18"/>
      <c r="J140" s="17">
        <f t="shared" si="33"/>
        <v>0</v>
      </c>
      <c r="K140" s="17">
        <v>0</v>
      </c>
      <c r="L140" s="17">
        <v>0</v>
      </c>
    </row>
    <row r="141" spans="1:12" s="12" customFormat="1" ht="37.5" hidden="1" x14ac:dyDescent="0.25">
      <c r="A141" s="160"/>
      <c r="B141" s="159"/>
      <c r="C141" s="29" t="s">
        <v>200</v>
      </c>
      <c r="D141" s="17">
        <f t="shared" si="32"/>
        <v>0</v>
      </c>
      <c r="E141" s="17">
        <v>0</v>
      </c>
      <c r="F141" s="17">
        <v>0</v>
      </c>
      <c r="G141" s="18"/>
      <c r="H141" s="18"/>
      <c r="I141" s="18"/>
      <c r="J141" s="17">
        <f t="shared" si="33"/>
        <v>0</v>
      </c>
      <c r="K141" s="17">
        <v>0</v>
      </c>
      <c r="L141" s="17">
        <v>0</v>
      </c>
    </row>
    <row r="142" spans="1:12" s="12" customFormat="1" ht="37.5" hidden="1" x14ac:dyDescent="0.25">
      <c r="A142" s="160"/>
      <c r="B142" s="159"/>
      <c r="C142" s="29" t="s">
        <v>201</v>
      </c>
      <c r="D142" s="17">
        <f t="shared" si="32"/>
        <v>0</v>
      </c>
      <c r="E142" s="17">
        <v>0</v>
      </c>
      <c r="F142" s="17">
        <v>0</v>
      </c>
      <c r="G142" s="18"/>
      <c r="H142" s="18"/>
      <c r="I142" s="18"/>
      <c r="J142" s="17">
        <f t="shared" si="33"/>
        <v>0</v>
      </c>
      <c r="K142" s="17">
        <v>0</v>
      </c>
      <c r="L142" s="17">
        <v>0</v>
      </c>
    </row>
    <row r="143" spans="1:12" s="12" customFormat="1" ht="37.5" hidden="1" x14ac:dyDescent="0.25">
      <c r="A143" s="160"/>
      <c r="B143" s="159"/>
      <c r="C143" s="29" t="s">
        <v>202</v>
      </c>
      <c r="D143" s="17">
        <f t="shared" si="32"/>
        <v>0</v>
      </c>
      <c r="E143" s="17">
        <v>0</v>
      </c>
      <c r="F143" s="17">
        <v>0</v>
      </c>
      <c r="G143" s="18"/>
      <c r="H143" s="18"/>
      <c r="I143" s="18"/>
      <c r="J143" s="17">
        <f t="shared" si="33"/>
        <v>0</v>
      </c>
      <c r="K143" s="17">
        <v>0</v>
      </c>
      <c r="L143" s="17">
        <v>0</v>
      </c>
    </row>
    <row r="144" spans="1:12" s="12" customFormat="1" ht="37.5" hidden="1" x14ac:dyDescent="0.25">
      <c r="A144" s="160"/>
      <c r="B144" s="159"/>
      <c r="C144" s="28" t="s">
        <v>203</v>
      </c>
      <c r="D144" s="17">
        <f t="shared" si="32"/>
        <v>0</v>
      </c>
      <c r="E144" s="17">
        <v>0</v>
      </c>
      <c r="F144" s="17">
        <v>0</v>
      </c>
      <c r="G144" s="18"/>
      <c r="H144" s="18"/>
      <c r="I144" s="18"/>
      <c r="J144" s="17">
        <f t="shared" si="33"/>
        <v>0</v>
      </c>
      <c r="K144" s="17">
        <v>0</v>
      </c>
      <c r="L144" s="17">
        <v>0</v>
      </c>
    </row>
    <row r="145" spans="1:12" s="12" customFormat="1" ht="18.75" hidden="1" x14ac:dyDescent="0.25">
      <c r="A145" s="160"/>
      <c r="B145" s="159"/>
      <c r="C145" s="28" t="s">
        <v>204</v>
      </c>
      <c r="D145" s="17">
        <f t="shared" si="32"/>
        <v>0</v>
      </c>
      <c r="E145" s="17">
        <v>0</v>
      </c>
      <c r="F145" s="17">
        <v>0</v>
      </c>
      <c r="G145" s="18"/>
      <c r="H145" s="18"/>
      <c r="I145" s="18"/>
      <c r="J145" s="17">
        <f t="shared" si="33"/>
        <v>0</v>
      </c>
      <c r="K145" s="17">
        <v>0</v>
      </c>
      <c r="L145" s="17">
        <v>0</v>
      </c>
    </row>
    <row r="146" spans="1:12" s="12" customFormat="1" ht="18.75" hidden="1" x14ac:dyDescent="0.25">
      <c r="A146" s="160"/>
      <c r="B146" s="159"/>
      <c r="C146" s="28" t="s">
        <v>205</v>
      </c>
      <c r="D146" s="17">
        <f t="shared" si="32"/>
        <v>0</v>
      </c>
      <c r="E146" s="17">
        <v>0</v>
      </c>
      <c r="F146" s="17">
        <v>0</v>
      </c>
      <c r="G146" s="18"/>
      <c r="H146" s="18"/>
      <c r="I146" s="18"/>
      <c r="J146" s="17">
        <f t="shared" si="33"/>
        <v>0</v>
      </c>
      <c r="K146" s="17">
        <v>0</v>
      </c>
      <c r="L146" s="17">
        <v>0</v>
      </c>
    </row>
    <row r="147" spans="1:12" s="12" customFormat="1" ht="18.75" hidden="1" x14ac:dyDescent="0.25">
      <c r="A147" s="160" t="s">
        <v>237</v>
      </c>
      <c r="B147" s="159" t="s">
        <v>238</v>
      </c>
      <c r="C147" s="28" t="s">
        <v>193</v>
      </c>
      <c r="D147" s="17">
        <f t="shared" si="32"/>
        <v>1900</v>
      </c>
      <c r="E147" s="17">
        <f>E148+E158+E159</f>
        <v>0</v>
      </c>
      <c r="F147" s="17">
        <f>F148+F158+F159</f>
        <v>1900</v>
      </c>
      <c r="G147" s="18"/>
      <c r="H147" s="18"/>
      <c r="I147" s="18"/>
      <c r="J147" s="17">
        <f t="shared" si="33"/>
        <v>1900</v>
      </c>
      <c r="K147" s="17">
        <f>K148+K158+K159</f>
        <v>0</v>
      </c>
      <c r="L147" s="17">
        <f>L148+L158+L159</f>
        <v>1900</v>
      </c>
    </row>
    <row r="148" spans="1:12" s="12" customFormat="1" ht="18.75" hidden="1" x14ac:dyDescent="0.25">
      <c r="A148" s="160"/>
      <c r="B148" s="159"/>
      <c r="C148" s="28" t="s">
        <v>194</v>
      </c>
      <c r="D148" s="17">
        <f t="shared" si="32"/>
        <v>1900</v>
      </c>
      <c r="E148" s="17">
        <f>E150+E157</f>
        <v>0</v>
      </c>
      <c r="F148" s="17">
        <f>F150+F157</f>
        <v>1900</v>
      </c>
      <c r="G148" s="18"/>
      <c r="H148" s="18"/>
      <c r="I148" s="18"/>
      <c r="J148" s="17">
        <f t="shared" si="33"/>
        <v>1900</v>
      </c>
      <c r="K148" s="17">
        <f>K150+K157</f>
        <v>0</v>
      </c>
      <c r="L148" s="17">
        <f>L150+L157</f>
        <v>1900</v>
      </c>
    </row>
    <row r="149" spans="1:12" s="12" customFormat="1" ht="18.75" hidden="1" x14ac:dyDescent="0.25">
      <c r="A149" s="160"/>
      <c r="B149" s="159"/>
      <c r="C149" s="28" t="s">
        <v>195</v>
      </c>
      <c r="D149" s="17"/>
      <c r="E149" s="17"/>
      <c r="F149" s="17"/>
      <c r="G149" s="18"/>
      <c r="H149" s="18"/>
      <c r="I149" s="18"/>
      <c r="J149" s="17"/>
      <c r="K149" s="17"/>
      <c r="L149" s="17"/>
    </row>
    <row r="150" spans="1:12" s="12" customFormat="1" ht="37.5" hidden="1" x14ac:dyDescent="0.25">
      <c r="A150" s="160"/>
      <c r="B150" s="159"/>
      <c r="C150" s="28" t="s">
        <v>196</v>
      </c>
      <c r="D150" s="17">
        <f t="shared" ref="D150:D161" si="34">E150+F150</f>
        <v>1900</v>
      </c>
      <c r="E150" s="17">
        <f>E151+E152+E153+E154+E155+E156</f>
        <v>0</v>
      </c>
      <c r="F150" s="17">
        <f>F151+F152+F153+F154+F155+F156</f>
        <v>1900</v>
      </c>
      <c r="G150" s="18"/>
      <c r="H150" s="18"/>
      <c r="I150" s="18"/>
      <c r="J150" s="17">
        <f t="shared" ref="J150:J161" si="35">K150+L150</f>
        <v>1900</v>
      </c>
      <c r="K150" s="17">
        <f>K151+K152+K153+K154+K155+K156</f>
        <v>0</v>
      </c>
      <c r="L150" s="17">
        <f>L151+L152+L153+L154+L155+L156</f>
        <v>1900</v>
      </c>
    </row>
    <row r="151" spans="1:12" s="12" customFormat="1" ht="37.5" hidden="1" x14ac:dyDescent="0.25">
      <c r="A151" s="160"/>
      <c r="B151" s="159"/>
      <c r="C151" s="29" t="s">
        <v>197</v>
      </c>
      <c r="D151" s="17">
        <f t="shared" si="34"/>
        <v>1900</v>
      </c>
      <c r="E151" s="17">
        <v>0</v>
      </c>
      <c r="F151" s="17">
        <v>1900</v>
      </c>
      <c r="G151" s="18"/>
      <c r="H151" s="18"/>
      <c r="I151" s="18"/>
      <c r="J151" s="17">
        <f t="shared" si="35"/>
        <v>1900</v>
      </c>
      <c r="K151" s="17">
        <v>0</v>
      </c>
      <c r="L151" s="17">
        <v>1900</v>
      </c>
    </row>
    <row r="152" spans="1:12" s="12" customFormat="1" ht="37.5" hidden="1" x14ac:dyDescent="0.25">
      <c r="A152" s="160"/>
      <c r="B152" s="159"/>
      <c r="C152" s="29" t="s">
        <v>198</v>
      </c>
      <c r="D152" s="17">
        <f t="shared" si="34"/>
        <v>0</v>
      </c>
      <c r="E152" s="17">
        <v>0</v>
      </c>
      <c r="F152" s="17">
        <v>0</v>
      </c>
      <c r="G152" s="18"/>
      <c r="H152" s="18"/>
      <c r="I152" s="18"/>
      <c r="J152" s="17">
        <f t="shared" si="35"/>
        <v>0</v>
      </c>
      <c r="K152" s="17">
        <v>0</v>
      </c>
      <c r="L152" s="17">
        <v>0</v>
      </c>
    </row>
    <row r="153" spans="1:12" s="12" customFormat="1" ht="37.5" hidden="1" x14ac:dyDescent="0.25">
      <c r="A153" s="160"/>
      <c r="B153" s="159"/>
      <c r="C153" s="29" t="s">
        <v>199</v>
      </c>
      <c r="D153" s="17">
        <f t="shared" si="34"/>
        <v>0</v>
      </c>
      <c r="E153" s="17">
        <v>0</v>
      </c>
      <c r="F153" s="17">
        <v>0</v>
      </c>
      <c r="G153" s="18"/>
      <c r="H153" s="18"/>
      <c r="I153" s="18"/>
      <c r="J153" s="17">
        <f t="shared" si="35"/>
        <v>0</v>
      </c>
      <c r="K153" s="17">
        <v>0</v>
      </c>
      <c r="L153" s="17">
        <v>0</v>
      </c>
    </row>
    <row r="154" spans="1:12" s="12" customFormat="1" ht="37.5" hidden="1" x14ac:dyDescent="0.25">
      <c r="A154" s="160"/>
      <c r="B154" s="159"/>
      <c r="C154" s="29" t="s">
        <v>200</v>
      </c>
      <c r="D154" s="17">
        <f t="shared" si="34"/>
        <v>0</v>
      </c>
      <c r="E154" s="17">
        <v>0</v>
      </c>
      <c r="F154" s="17">
        <v>0</v>
      </c>
      <c r="G154" s="18"/>
      <c r="H154" s="18"/>
      <c r="I154" s="18"/>
      <c r="J154" s="17">
        <f t="shared" si="35"/>
        <v>0</v>
      </c>
      <c r="K154" s="17">
        <v>0</v>
      </c>
      <c r="L154" s="17">
        <v>0</v>
      </c>
    </row>
    <row r="155" spans="1:12" s="12" customFormat="1" ht="37.5" hidden="1" x14ac:dyDescent="0.25">
      <c r="A155" s="160"/>
      <c r="B155" s="159"/>
      <c r="C155" s="29" t="s">
        <v>201</v>
      </c>
      <c r="D155" s="17">
        <f t="shared" si="34"/>
        <v>0</v>
      </c>
      <c r="E155" s="17">
        <v>0</v>
      </c>
      <c r="F155" s="17">
        <v>0</v>
      </c>
      <c r="G155" s="18"/>
      <c r="H155" s="18"/>
      <c r="I155" s="18"/>
      <c r="J155" s="17">
        <f t="shared" si="35"/>
        <v>0</v>
      </c>
      <c r="K155" s="17">
        <v>0</v>
      </c>
      <c r="L155" s="17">
        <v>0</v>
      </c>
    </row>
    <row r="156" spans="1:12" s="12" customFormat="1" ht="37.5" hidden="1" x14ac:dyDescent="0.25">
      <c r="A156" s="160"/>
      <c r="B156" s="159"/>
      <c r="C156" s="29" t="s">
        <v>202</v>
      </c>
      <c r="D156" s="17">
        <f t="shared" si="34"/>
        <v>0</v>
      </c>
      <c r="E156" s="17">
        <v>0</v>
      </c>
      <c r="F156" s="17">
        <v>0</v>
      </c>
      <c r="G156" s="18"/>
      <c r="H156" s="18"/>
      <c r="I156" s="18"/>
      <c r="J156" s="17">
        <f t="shared" si="35"/>
        <v>0</v>
      </c>
      <c r="K156" s="17">
        <v>0</v>
      </c>
      <c r="L156" s="17">
        <v>0</v>
      </c>
    </row>
    <row r="157" spans="1:12" s="12" customFormat="1" ht="37.5" hidden="1" x14ac:dyDescent="0.25">
      <c r="A157" s="160"/>
      <c r="B157" s="159"/>
      <c r="C157" s="28" t="s">
        <v>203</v>
      </c>
      <c r="D157" s="17">
        <f t="shared" si="34"/>
        <v>0</v>
      </c>
      <c r="E157" s="17">
        <v>0</v>
      </c>
      <c r="F157" s="17">
        <v>0</v>
      </c>
      <c r="G157" s="18"/>
      <c r="H157" s="18"/>
      <c r="I157" s="18"/>
      <c r="J157" s="17">
        <f t="shared" si="35"/>
        <v>0</v>
      </c>
      <c r="K157" s="17">
        <v>0</v>
      </c>
      <c r="L157" s="17">
        <v>0</v>
      </c>
    </row>
    <row r="158" spans="1:12" s="12" customFormat="1" ht="18.75" hidden="1" x14ac:dyDescent="0.25">
      <c r="A158" s="160"/>
      <c r="B158" s="159"/>
      <c r="C158" s="28" t="s">
        <v>204</v>
      </c>
      <c r="D158" s="17">
        <f t="shared" si="34"/>
        <v>0</v>
      </c>
      <c r="E158" s="17">
        <v>0</v>
      </c>
      <c r="F158" s="17">
        <v>0</v>
      </c>
      <c r="G158" s="18"/>
      <c r="H158" s="18"/>
      <c r="I158" s="18"/>
      <c r="J158" s="17">
        <f t="shared" si="35"/>
        <v>0</v>
      </c>
      <c r="K158" s="17">
        <v>0</v>
      </c>
      <c r="L158" s="17">
        <v>0</v>
      </c>
    </row>
    <row r="159" spans="1:12" s="12" customFormat="1" ht="18.75" hidden="1" x14ac:dyDescent="0.25">
      <c r="A159" s="160"/>
      <c r="B159" s="159"/>
      <c r="C159" s="28" t="s">
        <v>205</v>
      </c>
      <c r="D159" s="17">
        <f t="shared" si="34"/>
        <v>0</v>
      </c>
      <c r="E159" s="17">
        <v>0</v>
      </c>
      <c r="F159" s="17">
        <v>0</v>
      </c>
      <c r="G159" s="18"/>
      <c r="H159" s="18"/>
      <c r="I159" s="18"/>
      <c r="J159" s="17">
        <f t="shared" si="35"/>
        <v>0</v>
      </c>
      <c r="K159" s="17">
        <v>0</v>
      </c>
      <c r="L159" s="17">
        <v>0</v>
      </c>
    </row>
    <row r="160" spans="1:12" s="12" customFormat="1" ht="18.75" hidden="1" x14ac:dyDescent="0.25">
      <c r="A160" s="160" t="s">
        <v>239</v>
      </c>
      <c r="B160" s="159" t="s">
        <v>240</v>
      </c>
      <c r="C160" s="28" t="s">
        <v>193</v>
      </c>
      <c r="D160" s="17">
        <f t="shared" si="34"/>
        <v>91.6</v>
      </c>
      <c r="E160" s="17">
        <f>E161+E171+E172</f>
        <v>0</v>
      </c>
      <c r="F160" s="17">
        <f>F161+F171+F172</f>
        <v>91.6</v>
      </c>
      <c r="G160" s="18"/>
      <c r="H160" s="18"/>
      <c r="I160" s="18"/>
      <c r="J160" s="17">
        <f t="shared" si="35"/>
        <v>91.6</v>
      </c>
      <c r="K160" s="17">
        <f>K161+K171+K172</f>
        <v>0</v>
      </c>
      <c r="L160" s="17">
        <f>L161+L171+L172</f>
        <v>91.6</v>
      </c>
    </row>
    <row r="161" spans="1:12" s="12" customFormat="1" ht="18.75" hidden="1" x14ac:dyDescent="0.25">
      <c r="A161" s="160"/>
      <c r="B161" s="159"/>
      <c r="C161" s="28" t="s">
        <v>194</v>
      </c>
      <c r="D161" s="17">
        <f t="shared" si="34"/>
        <v>91.6</v>
      </c>
      <c r="E161" s="17">
        <f>E163+E170</f>
        <v>0</v>
      </c>
      <c r="F161" s="17">
        <f>F163+F170</f>
        <v>91.6</v>
      </c>
      <c r="G161" s="18"/>
      <c r="H161" s="18"/>
      <c r="I161" s="18"/>
      <c r="J161" s="17">
        <f t="shared" si="35"/>
        <v>91.6</v>
      </c>
      <c r="K161" s="17">
        <f>K163+K170</f>
        <v>0</v>
      </c>
      <c r="L161" s="17">
        <f>L163+L170</f>
        <v>91.6</v>
      </c>
    </row>
    <row r="162" spans="1:12" s="12" customFormat="1" ht="18.75" hidden="1" x14ac:dyDescent="0.25">
      <c r="A162" s="160"/>
      <c r="B162" s="159"/>
      <c r="C162" s="28" t="s">
        <v>195</v>
      </c>
      <c r="D162" s="17"/>
      <c r="E162" s="17"/>
      <c r="F162" s="17"/>
      <c r="G162" s="18"/>
      <c r="H162" s="18"/>
      <c r="I162" s="18"/>
      <c r="J162" s="17"/>
      <c r="K162" s="17"/>
      <c r="L162" s="17"/>
    </row>
    <row r="163" spans="1:12" s="12" customFormat="1" ht="37.5" hidden="1" x14ac:dyDescent="0.25">
      <c r="A163" s="160"/>
      <c r="B163" s="159"/>
      <c r="C163" s="28" t="s">
        <v>196</v>
      </c>
      <c r="D163" s="17">
        <f t="shared" ref="D163:D174" si="36">E163+F163</f>
        <v>91.6</v>
      </c>
      <c r="E163" s="17">
        <f>E164+E165+E166+E167+E168+E169</f>
        <v>0</v>
      </c>
      <c r="F163" s="17">
        <f>F164+F165+F166+F167+F168+F169</f>
        <v>91.6</v>
      </c>
      <c r="G163" s="18"/>
      <c r="H163" s="18"/>
      <c r="I163" s="18"/>
      <c r="J163" s="17">
        <f t="shared" ref="J163:J174" si="37">K163+L163</f>
        <v>91.6</v>
      </c>
      <c r="K163" s="17">
        <f>K164+K165+K166+K167+K168+K169</f>
        <v>0</v>
      </c>
      <c r="L163" s="17">
        <f>L164+L165+L166+L167+L168+L169</f>
        <v>91.6</v>
      </c>
    </row>
    <row r="164" spans="1:12" s="12" customFormat="1" ht="37.5" hidden="1" x14ac:dyDescent="0.25">
      <c r="A164" s="160"/>
      <c r="B164" s="159"/>
      <c r="C164" s="29" t="s">
        <v>197</v>
      </c>
      <c r="D164" s="17">
        <f t="shared" si="36"/>
        <v>91.6</v>
      </c>
      <c r="E164" s="17">
        <v>0</v>
      </c>
      <c r="F164" s="17">
        <v>91.6</v>
      </c>
      <c r="G164" s="18"/>
      <c r="H164" s="18"/>
      <c r="I164" s="18"/>
      <c r="J164" s="17">
        <f t="shared" si="37"/>
        <v>91.6</v>
      </c>
      <c r="K164" s="17">
        <v>0</v>
      </c>
      <c r="L164" s="17">
        <v>91.6</v>
      </c>
    </row>
    <row r="165" spans="1:12" s="12" customFormat="1" ht="37.5" hidden="1" x14ac:dyDescent="0.25">
      <c r="A165" s="160"/>
      <c r="B165" s="159"/>
      <c r="C165" s="29" t="s">
        <v>198</v>
      </c>
      <c r="D165" s="17">
        <f t="shared" si="36"/>
        <v>0</v>
      </c>
      <c r="E165" s="17">
        <v>0</v>
      </c>
      <c r="F165" s="17">
        <v>0</v>
      </c>
      <c r="G165" s="18"/>
      <c r="H165" s="18"/>
      <c r="I165" s="18"/>
      <c r="J165" s="17">
        <f t="shared" si="37"/>
        <v>0</v>
      </c>
      <c r="K165" s="17">
        <v>0</v>
      </c>
      <c r="L165" s="17">
        <v>0</v>
      </c>
    </row>
    <row r="166" spans="1:12" s="12" customFormat="1" ht="37.5" hidden="1" x14ac:dyDescent="0.25">
      <c r="A166" s="160"/>
      <c r="B166" s="159"/>
      <c r="C166" s="29" t="s">
        <v>199</v>
      </c>
      <c r="D166" s="17">
        <f t="shared" si="36"/>
        <v>0</v>
      </c>
      <c r="E166" s="17">
        <v>0</v>
      </c>
      <c r="F166" s="17">
        <v>0</v>
      </c>
      <c r="G166" s="18"/>
      <c r="H166" s="18"/>
      <c r="I166" s="18"/>
      <c r="J166" s="17">
        <f t="shared" si="37"/>
        <v>0</v>
      </c>
      <c r="K166" s="17">
        <v>0</v>
      </c>
      <c r="L166" s="17">
        <v>0</v>
      </c>
    </row>
    <row r="167" spans="1:12" s="12" customFormat="1" ht="37.5" hidden="1" x14ac:dyDescent="0.25">
      <c r="A167" s="160"/>
      <c r="B167" s="159"/>
      <c r="C167" s="29" t="s">
        <v>200</v>
      </c>
      <c r="D167" s="17">
        <f t="shared" si="36"/>
        <v>0</v>
      </c>
      <c r="E167" s="17">
        <v>0</v>
      </c>
      <c r="F167" s="17">
        <v>0</v>
      </c>
      <c r="G167" s="18"/>
      <c r="H167" s="18"/>
      <c r="I167" s="18"/>
      <c r="J167" s="17">
        <f t="shared" si="37"/>
        <v>0</v>
      </c>
      <c r="K167" s="17">
        <v>0</v>
      </c>
      <c r="L167" s="17">
        <v>0</v>
      </c>
    </row>
    <row r="168" spans="1:12" s="12" customFormat="1" ht="37.5" hidden="1" x14ac:dyDescent="0.25">
      <c r="A168" s="160"/>
      <c r="B168" s="159"/>
      <c r="C168" s="29" t="s">
        <v>201</v>
      </c>
      <c r="D168" s="17">
        <f t="shared" si="36"/>
        <v>0</v>
      </c>
      <c r="E168" s="17">
        <v>0</v>
      </c>
      <c r="F168" s="17">
        <v>0</v>
      </c>
      <c r="G168" s="18"/>
      <c r="H168" s="18"/>
      <c r="I168" s="18"/>
      <c r="J168" s="17">
        <f t="shared" si="37"/>
        <v>0</v>
      </c>
      <c r="K168" s="17">
        <v>0</v>
      </c>
      <c r="L168" s="17">
        <v>0</v>
      </c>
    </row>
    <row r="169" spans="1:12" s="12" customFormat="1" ht="37.5" hidden="1" x14ac:dyDescent="0.25">
      <c r="A169" s="160"/>
      <c r="B169" s="159"/>
      <c r="C169" s="29" t="s">
        <v>202</v>
      </c>
      <c r="D169" s="17">
        <f t="shared" si="36"/>
        <v>0</v>
      </c>
      <c r="E169" s="17">
        <v>0</v>
      </c>
      <c r="F169" s="17">
        <v>0</v>
      </c>
      <c r="G169" s="18"/>
      <c r="H169" s="18"/>
      <c r="I169" s="18"/>
      <c r="J169" s="17">
        <f t="shared" si="37"/>
        <v>0</v>
      </c>
      <c r="K169" s="17">
        <v>0</v>
      </c>
      <c r="L169" s="17">
        <v>0</v>
      </c>
    </row>
    <row r="170" spans="1:12" s="12" customFormat="1" ht="37.5" hidden="1" x14ac:dyDescent="0.25">
      <c r="A170" s="160"/>
      <c r="B170" s="159"/>
      <c r="C170" s="28" t="s">
        <v>203</v>
      </c>
      <c r="D170" s="17">
        <f t="shared" si="36"/>
        <v>0</v>
      </c>
      <c r="E170" s="17">
        <v>0</v>
      </c>
      <c r="F170" s="17">
        <v>0</v>
      </c>
      <c r="G170" s="18"/>
      <c r="H170" s="18"/>
      <c r="I170" s="18"/>
      <c r="J170" s="17">
        <f t="shared" si="37"/>
        <v>0</v>
      </c>
      <c r="K170" s="17">
        <v>0</v>
      </c>
      <c r="L170" s="17">
        <v>0</v>
      </c>
    </row>
    <row r="171" spans="1:12" s="12" customFormat="1" ht="18.75" hidden="1" x14ac:dyDescent="0.25">
      <c r="A171" s="160"/>
      <c r="B171" s="159"/>
      <c r="C171" s="28" t="s">
        <v>204</v>
      </c>
      <c r="D171" s="17">
        <f t="shared" si="36"/>
        <v>0</v>
      </c>
      <c r="E171" s="17">
        <v>0</v>
      </c>
      <c r="F171" s="17">
        <v>0</v>
      </c>
      <c r="G171" s="18"/>
      <c r="H171" s="18"/>
      <c r="I171" s="18"/>
      <c r="J171" s="17">
        <f t="shared" si="37"/>
        <v>0</v>
      </c>
      <c r="K171" s="17">
        <v>0</v>
      </c>
      <c r="L171" s="17">
        <v>0</v>
      </c>
    </row>
    <row r="172" spans="1:12" s="12" customFormat="1" ht="18.75" hidden="1" x14ac:dyDescent="0.25">
      <c r="A172" s="160"/>
      <c r="B172" s="159"/>
      <c r="C172" s="28" t="s">
        <v>205</v>
      </c>
      <c r="D172" s="17">
        <f t="shared" si="36"/>
        <v>0</v>
      </c>
      <c r="E172" s="17">
        <v>0</v>
      </c>
      <c r="F172" s="17">
        <v>0</v>
      </c>
      <c r="G172" s="18"/>
      <c r="H172" s="18"/>
      <c r="I172" s="18"/>
      <c r="J172" s="17">
        <f t="shared" si="37"/>
        <v>0</v>
      </c>
      <c r="K172" s="17">
        <v>0</v>
      </c>
      <c r="L172" s="17">
        <v>0</v>
      </c>
    </row>
    <row r="173" spans="1:12" s="12" customFormat="1" ht="18.75" hidden="1" customHeight="1" x14ac:dyDescent="0.25">
      <c r="A173" s="160" t="s">
        <v>241</v>
      </c>
      <c r="B173" s="159" t="s">
        <v>242</v>
      </c>
      <c r="C173" s="28" t="s">
        <v>193</v>
      </c>
      <c r="D173" s="17">
        <f t="shared" si="36"/>
        <v>100</v>
      </c>
      <c r="E173" s="17">
        <f>E174+E184+E185</f>
        <v>0</v>
      </c>
      <c r="F173" s="17">
        <f>F174+F184+F185</f>
        <v>100</v>
      </c>
      <c r="G173" s="18"/>
      <c r="H173" s="18"/>
      <c r="I173" s="18"/>
      <c r="J173" s="17">
        <f t="shared" si="37"/>
        <v>100</v>
      </c>
      <c r="K173" s="17">
        <f>K174+K184+K185</f>
        <v>0</v>
      </c>
      <c r="L173" s="17">
        <f>L174+L184+L185</f>
        <v>100</v>
      </c>
    </row>
    <row r="174" spans="1:12" s="12" customFormat="1" ht="18.75" hidden="1" x14ac:dyDescent="0.25">
      <c r="A174" s="160"/>
      <c r="B174" s="159"/>
      <c r="C174" s="28" t="s">
        <v>194</v>
      </c>
      <c r="D174" s="17">
        <f t="shared" si="36"/>
        <v>100</v>
      </c>
      <c r="E174" s="17">
        <f>E176+E183</f>
        <v>0</v>
      </c>
      <c r="F174" s="17">
        <f>F176+F183</f>
        <v>100</v>
      </c>
      <c r="G174" s="18"/>
      <c r="H174" s="18"/>
      <c r="I174" s="18"/>
      <c r="J174" s="17">
        <f t="shared" si="37"/>
        <v>100</v>
      </c>
      <c r="K174" s="17">
        <f>K176+K183</f>
        <v>0</v>
      </c>
      <c r="L174" s="17">
        <f>L176+L183</f>
        <v>100</v>
      </c>
    </row>
    <row r="175" spans="1:12" s="12" customFormat="1" ht="18.75" hidden="1" x14ac:dyDescent="0.25">
      <c r="A175" s="160"/>
      <c r="B175" s="159"/>
      <c r="C175" s="28" t="s">
        <v>195</v>
      </c>
      <c r="D175" s="17"/>
      <c r="E175" s="17"/>
      <c r="F175" s="17"/>
      <c r="G175" s="18"/>
      <c r="H175" s="18"/>
      <c r="I175" s="18"/>
      <c r="J175" s="17"/>
      <c r="K175" s="17"/>
      <c r="L175" s="17"/>
    </row>
    <row r="176" spans="1:12" s="12" customFormat="1" ht="37.5" hidden="1" x14ac:dyDescent="0.25">
      <c r="A176" s="160"/>
      <c r="B176" s="159"/>
      <c r="C176" s="28" t="s">
        <v>196</v>
      </c>
      <c r="D176" s="17">
        <f t="shared" ref="D176:D187" si="38">E176+F176</f>
        <v>100</v>
      </c>
      <c r="E176" s="17">
        <f>E177+E178+E179+E180+E181+E182</f>
        <v>0</v>
      </c>
      <c r="F176" s="17">
        <f>F177+F178+F179+F180+F181+F182</f>
        <v>100</v>
      </c>
      <c r="G176" s="18"/>
      <c r="H176" s="18"/>
      <c r="I176" s="18"/>
      <c r="J176" s="17">
        <f t="shared" ref="J176:J187" si="39">K176+L176</f>
        <v>100</v>
      </c>
      <c r="K176" s="17">
        <f>K177+K178+K179+K180+K181+K182</f>
        <v>0</v>
      </c>
      <c r="L176" s="17">
        <f>L177+L178+L179+L180+L181+L182</f>
        <v>100</v>
      </c>
    </row>
    <row r="177" spans="1:12" s="12" customFormat="1" ht="37.5" hidden="1" x14ac:dyDescent="0.25">
      <c r="A177" s="160"/>
      <c r="B177" s="159"/>
      <c r="C177" s="29" t="s">
        <v>197</v>
      </c>
      <c r="D177" s="17">
        <f t="shared" si="38"/>
        <v>100</v>
      </c>
      <c r="E177" s="17">
        <v>0</v>
      </c>
      <c r="F177" s="17">
        <v>100</v>
      </c>
      <c r="G177" s="18"/>
      <c r="H177" s="18"/>
      <c r="I177" s="18"/>
      <c r="J177" s="17">
        <f t="shared" si="39"/>
        <v>100</v>
      </c>
      <c r="K177" s="17">
        <v>0</v>
      </c>
      <c r="L177" s="17">
        <v>100</v>
      </c>
    </row>
    <row r="178" spans="1:12" s="12" customFormat="1" ht="37.5" hidden="1" x14ac:dyDescent="0.25">
      <c r="A178" s="160"/>
      <c r="B178" s="159"/>
      <c r="C178" s="29" t="s">
        <v>198</v>
      </c>
      <c r="D178" s="17">
        <f t="shared" si="38"/>
        <v>0</v>
      </c>
      <c r="E178" s="17">
        <v>0</v>
      </c>
      <c r="F178" s="17">
        <v>0</v>
      </c>
      <c r="G178" s="18"/>
      <c r="H178" s="18"/>
      <c r="I178" s="18"/>
      <c r="J178" s="17">
        <f t="shared" si="39"/>
        <v>0</v>
      </c>
      <c r="K178" s="17">
        <v>0</v>
      </c>
      <c r="L178" s="17">
        <v>0</v>
      </c>
    </row>
    <row r="179" spans="1:12" s="12" customFormat="1" ht="37.5" hidden="1" x14ac:dyDescent="0.25">
      <c r="A179" s="160"/>
      <c r="B179" s="159"/>
      <c r="C179" s="29" t="s">
        <v>199</v>
      </c>
      <c r="D179" s="17">
        <f t="shared" si="38"/>
        <v>0</v>
      </c>
      <c r="E179" s="17">
        <v>0</v>
      </c>
      <c r="F179" s="17">
        <v>0</v>
      </c>
      <c r="G179" s="18"/>
      <c r="H179" s="18"/>
      <c r="I179" s="18"/>
      <c r="J179" s="17">
        <f t="shared" si="39"/>
        <v>0</v>
      </c>
      <c r="K179" s="17">
        <v>0</v>
      </c>
      <c r="L179" s="17">
        <v>0</v>
      </c>
    </row>
    <row r="180" spans="1:12" s="12" customFormat="1" ht="37.5" hidden="1" x14ac:dyDescent="0.25">
      <c r="A180" s="160"/>
      <c r="B180" s="159"/>
      <c r="C180" s="29" t="s">
        <v>200</v>
      </c>
      <c r="D180" s="17">
        <f t="shared" si="38"/>
        <v>0</v>
      </c>
      <c r="E180" s="17">
        <v>0</v>
      </c>
      <c r="F180" s="17">
        <v>0</v>
      </c>
      <c r="G180" s="18"/>
      <c r="H180" s="18"/>
      <c r="I180" s="18"/>
      <c r="J180" s="17">
        <f t="shared" si="39"/>
        <v>0</v>
      </c>
      <c r="K180" s="17">
        <v>0</v>
      </c>
      <c r="L180" s="17">
        <v>0</v>
      </c>
    </row>
    <row r="181" spans="1:12" s="12" customFormat="1" ht="37.5" hidden="1" x14ac:dyDescent="0.25">
      <c r="A181" s="160"/>
      <c r="B181" s="159"/>
      <c r="C181" s="29" t="s">
        <v>201</v>
      </c>
      <c r="D181" s="17">
        <f t="shared" si="38"/>
        <v>0</v>
      </c>
      <c r="E181" s="17">
        <v>0</v>
      </c>
      <c r="F181" s="17">
        <v>0</v>
      </c>
      <c r="G181" s="18"/>
      <c r="H181" s="18"/>
      <c r="I181" s="18"/>
      <c r="J181" s="17">
        <f t="shared" si="39"/>
        <v>0</v>
      </c>
      <c r="K181" s="17">
        <v>0</v>
      </c>
      <c r="L181" s="17">
        <v>0</v>
      </c>
    </row>
    <row r="182" spans="1:12" s="12" customFormat="1" ht="37.5" hidden="1" x14ac:dyDescent="0.25">
      <c r="A182" s="160"/>
      <c r="B182" s="159"/>
      <c r="C182" s="29" t="s">
        <v>202</v>
      </c>
      <c r="D182" s="17">
        <f t="shared" si="38"/>
        <v>0</v>
      </c>
      <c r="E182" s="17">
        <v>0</v>
      </c>
      <c r="F182" s="17">
        <v>0</v>
      </c>
      <c r="G182" s="18"/>
      <c r="H182" s="18"/>
      <c r="I182" s="18"/>
      <c r="J182" s="17">
        <f t="shared" si="39"/>
        <v>0</v>
      </c>
      <c r="K182" s="17">
        <v>0</v>
      </c>
      <c r="L182" s="17">
        <v>0</v>
      </c>
    </row>
    <row r="183" spans="1:12" s="12" customFormat="1" ht="37.5" hidden="1" x14ac:dyDescent="0.25">
      <c r="A183" s="160"/>
      <c r="B183" s="159"/>
      <c r="C183" s="28" t="s">
        <v>203</v>
      </c>
      <c r="D183" s="17">
        <f t="shared" si="38"/>
        <v>0</v>
      </c>
      <c r="E183" s="17">
        <v>0</v>
      </c>
      <c r="F183" s="17">
        <v>0</v>
      </c>
      <c r="G183" s="18"/>
      <c r="H183" s="18"/>
      <c r="I183" s="18"/>
      <c r="J183" s="17">
        <f t="shared" si="39"/>
        <v>0</v>
      </c>
      <c r="K183" s="17">
        <v>0</v>
      </c>
      <c r="L183" s="17">
        <v>0</v>
      </c>
    </row>
    <row r="184" spans="1:12" s="12" customFormat="1" ht="18.75" hidden="1" x14ac:dyDescent="0.25">
      <c r="A184" s="160"/>
      <c r="B184" s="159"/>
      <c r="C184" s="28" t="s">
        <v>204</v>
      </c>
      <c r="D184" s="17">
        <f t="shared" si="38"/>
        <v>0</v>
      </c>
      <c r="E184" s="17">
        <v>0</v>
      </c>
      <c r="F184" s="17">
        <v>0</v>
      </c>
      <c r="G184" s="18"/>
      <c r="H184" s="18"/>
      <c r="I184" s="18"/>
      <c r="J184" s="17">
        <f t="shared" si="39"/>
        <v>0</v>
      </c>
      <c r="K184" s="17">
        <v>0</v>
      </c>
      <c r="L184" s="17">
        <v>0</v>
      </c>
    </row>
    <row r="185" spans="1:12" s="12" customFormat="1" ht="18.75" hidden="1" x14ac:dyDescent="0.25">
      <c r="A185" s="160"/>
      <c r="B185" s="159"/>
      <c r="C185" s="28" t="s">
        <v>205</v>
      </c>
      <c r="D185" s="17">
        <f t="shared" si="38"/>
        <v>0</v>
      </c>
      <c r="E185" s="17">
        <v>0</v>
      </c>
      <c r="F185" s="17">
        <v>0</v>
      </c>
      <c r="G185" s="18"/>
      <c r="H185" s="18"/>
      <c r="I185" s="18"/>
      <c r="J185" s="17">
        <f t="shared" si="39"/>
        <v>0</v>
      </c>
      <c r="K185" s="17">
        <v>0</v>
      </c>
      <c r="L185" s="17">
        <v>0</v>
      </c>
    </row>
    <row r="186" spans="1:12" s="12" customFormat="1" ht="18.75" hidden="1" customHeight="1" x14ac:dyDescent="0.25">
      <c r="A186" s="160" t="s">
        <v>243</v>
      </c>
      <c r="B186" s="159" t="s">
        <v>244</v>
      </c>
      <c r="C186" s="28" t="s">
        <v>193</v>
      </c>
      <c r="D186" s="17">
        <f t="shared" si="38"/>
        <v>7340</v>
      </c>
      <c r="E186" s="17">
        <f>E187+E197+E198</f>
        <v>0</v>
      </c>
      <c r="F186" s="17">
        <f>F187+F197+F198</f>
        <v>7340</v>
      </c>
      <c r="G186" s="18"/>
      <c r="H186" s="18"/>
      <c r="I186" s="18"/>
      <c r="J186" s="17">
        <f t="shared" si="39"/>
        <v>7340</v>
      </c>
      <c r="K186" s="17">
        <f>K187+K197+K198</f>
        <v>0</v>
      </c>
      <c r="L186" s="17">
        <f>L187+L197+L198</f>
        <v>7340</v>
      </c>
    </row>
    <row r="187" spans="1:12" s="12" customFormat="1" ht="18.75" hidden="1" x14ac:dyDescent="0.25">
      <c r="A187" s="160"/>
      <c r="B187" s="159"/>
      <c r="C187" s="28" t="s">
        <v>194</v>
      </c>
      <c r="D187" s="17">
        <f t="shared" si="38"/>
        <v>7340</v>
      </c>
      <c r="E187" s="17">
        <f>E189+E196</f>
        <v>0</v>
      </c>
      <c r="F187" s="17">
        <f>F189+F196</f>
        <v>7340</v>
      </c>
      <c r="G187" s="18"/>
      <c r="H187" s="18"/>
      <c r="I187" s="18"/>
      <c r="J187" s="17">
        <f t="shared" si="39"/>
        <v>7340</v>
      </c>
      <c r="K187" s="17">
        <f>K189+K196</f>
        <v>0</v>
      </c>
      <c r="L187" s="17">
        <f>L189+L196</f>
        <v>7340</v>
      </c>
    </row>
    <row r="188" spans="1:12" s="12" customFormat="1" ht="18.75" hidden="1" x14ac:dyDescent="0.25">
      <c r="A188" s="160"/>
      <c r="B188" s="159"/>
      <c r="C188" s="28" t="s">
        <v>195</v>
      </c>
      <c r="D188" s="17"/>
      <c r="E188" s="17"/>
      <c r="F188" s="17"/>
      <c r="G188" s="18"/>
      <c r="H188" s="18"/>
      <c r="I188" s="18"/>
      <c r="J188" s="17"/>
      <c r="K188" s="17"/>
      <c r="L188" s="17"/>
    </row>
    <row r="189" spans="1:12" s="12" customFormat="1" ht="37.5" hidden="1" x14ac:dyDescent="0.25">
      <c r="A189" s="160"/>
      <c r="B189" s="159"/>
      <c r="C189" s="28" t="s">
        <v>196</v>
      </c>
      <c r="D189" s="17">
        <f t="shared" ref="D189:D200" si="40">E189+F189</f>
        <v>7340</v>
      </c>
      <c r="E189" s="17">
        <f>E190+E191+E192+E193+E194+E195</f>
        <v>0</v>
      </c>
      <c r="F189" s="17">
        <f>F190+F191+F192+F193+F194+F195</f>
        <v>7340</v>
      </c>
      <c r="G189" s="18"/>
      <c r="H189" s="18"/>
      <c r="I189" s="18"/>
      <c r="J189" s="17">
        <f t="shared" ref="J189:J200" si="41">K189+L189</f>
        <v>7340</v>
      </c>
      <c r="K189" s="17">
        <f>K190+K191+K192+K193+K194+K195</f>
        <v>0</v>
      </c>
      <c r="L189" s="17">
        <f>L190+L191+L192+L193+L194+L195</f>
        <v>7340</v>
      </c>
    </row>
    <row r="190" spans="1:12" s="12" customFormat="1" ht="37.5" hidden="1" x14ac:dyDescent="0.25">
      <c r="A190" s="160"/>
      <c r="B190" s="159"/>
      <c r="C190" s="29" t="s">
        <v>197</v>
      </c>
      <c r="D190" s="17">
        <f t="shared" si="40"/>
        <v>7340</v>
      </c>
      <c r="E190" s="17">
        <v>0</v>
      </c>
      <c r="F190" s="17">
        <v>7340</v>
      </c>
      <c r="G190" s="18"/>
      <c r="H190" s="18"/>
      <c r="I190" s="18"/>
      <c r="J190" s="17">
        <f t="shared" si="41"/>
        <v>7340</v>
      </c>
      <c r="K190" s="17">
        <v>0</v>
      </c>
      <c r="L190" s="17">
        <v>7340</v>
      </c>
    </row>
    <row r="191" spans="1:12" s="12" customFormat="1" ht="37.5" hidden="1" x14ac:dyDescent="0.25">
      <c r="A191" s="160"/>
      <c r="B191" s="159"/>
      <c r="C191" s="29" t="s">
        <v>198</v>
      </c>
      <c r="D191" s="17">
        <f t="shared" si="40"/>
        <v>0</v>
      </c>
      <c r="E191" s="17">
        <v>0</v>
      </c>
      <c r="F191" s="17">
        <v>0</v>
      </c>
      <c r="G191" s="18"/>
      <c r="H191" s="18"/>
      <c r="I191" s="18"/>
      <c r="J191" s="17">
        <f t="shared" si="41"/>
        <v>0</v>
      </c>
      <c r="K191" s="17">
        <v>0</v>
      </c>
      <c r="L191" s="17">
        <v>0</v>
      </c>
    </row>
    <row r="192" spans="1:12" s="12" customFormat="1" ht="37.5" hidden="1" x14ac:dyDescent="0.25">
      <c r="A192" s="160"/>
      <c r="B192" s="159"/>
      <c r="C192" s="29" t="s">
        <v>199</v>
      </c>
      <c r="D192" s="17">
        <f t="shared" si="40"/>
        <v>0</v>
      </c>
      <c r="E192" s="17">
        <v>0</v>
      </c>
      <c r="F192" s="17">
        <v>0</v>
      </c>
      <c r="G192" s="18"/>
      <c r="H192" s="18"/>
      <c r="I192" s="18"/>
      <c r="J192" s="17">
        <f t="shared" si="41"/>
        <v>0</v>
      </c>
      <c r="K192" s="17">
        <v>0</v>
      </c>
      <c r="L192" s="17">
        <v>0</v>
      </c>
    </row>
    <row r="193" spans="1:12" s="12" customFormat="1" ht="37.5" hidden="1" x14ac:dyDescent="0.25">
      <c r="A193" s="160"/>
      <c r="B193" s="159"/>
      <c r="C193" s="29" t="s">
        <v>200</v>
      </c>
      <c r="D193" s="17">
        <f t="shared" si="40"/>
        <v>0</v>
      </c>
      <c r="E193" s="17">
        <v>0</v>
      </c>
      <c r="F193" s="17">
        <v>0</v>
      </c>
      <c r="G193" s="18"/>
      <c r="H193" s="18"/>
      <c r="I193" s="18"/>
      <c r="J193" s="17">
        <f t="shared" si="41"/>
        <v>0</v>
      </c>
      <c r="K193" s="17">
        <v>0</v>
      </c>
      <c r="L193" s="17">
        <v>0</v>
      </c>
    </row>
    <row r="194" spans="1:12" s="12" customFormat="1" ht="37.5" hidden="1" x14ac:dyDescent="0.25">
      <c r="A194" s="160"/>
      <c r="B194" s="159"/>
      <c r="C194" s="29" t="s">
        <v>201</v>
      </c>
      <c r="D194" s="17">
        <f t="shared" si="40"/>
        <v>0</v>
      </c>
      <c r="E194" s="17">
        <v>0</v>
      </c>
      <c r="F194" s="17">
        <v>0</v>
      </c>
      <c r="G194" s="18"/>
      <c r="H194" s="18"/>
      <c r="I194" s="18"/>
      <c r="J194" s="17">
        <f t="shared" si="41"/>
        <v>0</v>
      </c>
      <c r="K194" s="17">
        <v>0</v>
      </c>
      <c r="L194" s="17">
        <v>0</v>
      </c>
    </row>
    <row r="195" spans="1:12" s="12" customFormat="1" ht="37.5" hidden="1" x14ac:dyDescent="0.25">
      <c r="A195" s="160"/>
      <c r="B195" s="159"/>
      <c r="C195" s="29" t="s">
        <v>202</v>
      </c>
      <c r="D195" s="17">
        <f t="shared" si="40"/>
        <v>0</v>
      </c>
      <c r="E195" s="17">
        <v>0</v>
      </c>
      <c r="F195" s="17">
        <v>0</v>
      </c>
      <c r="G195" s="18"/>
      <c r="H195" s="18"/>
      <c r="I195" s="18"/>
      <c r="J195" s="17">
        <f t="shared" si="41"/>
        <v>0</v>
      </c>
      <c r="K195" s="17">
        <v>0</v>
      </c>
      <c r="L195" s="17">
        <v>0</v>
      </c>
    </row>
    <row r="196" spans="1:12" s="12" customFormat="1" ht="37.5" hidden="1" x14ac:dyDescent="0.25">
      <c r="A196" s="160"/>
      <c r="B196" s="159"/>
      <c r="C196" s="28" t="s">
        <v>203</v>
      </c>
      <c r="D196" s="17">
        <f t="shared" si="40"/>
        <v>0</v>
      </c>
      <c r="E196" s="17">
        <v>0</v>
      </c>
      <c r="F196" s="17">
        <v>0</v>
      </c>
      <c r="G196" s="18"/>
      <c r="H196" s="18"/>
      <c r="I196" s="18"/>
      <c r="J196" s="17">
        <f t="shared" si="41"/>
        <v>0</v>
      </c>
      <c r="K196" s="17">
        <v>0</v>
      </c>
      <c r="L196" s="17">
        <v>0</v>
      </c>
    </row>
    <row r="197" spans="1:12" s="12" customFormat="1" ht="18.75" hidden="1" x14ac:dyDescent="0.25">
      <c r="A197" s="160"/>
      <c r="B197" s="159"/>
      <c r="C197" s="28" t="s">
        <v>204</v>
      </c>
      <c r="D197" s="17">
        <f t="shared" si="40"/>
        <v>0</v>
      </c>
      <c r="E197" s="17">
        <v>0</v>
      </c>
      <c r="F197" s="17">
        <v>0</v>
      </c>
      <c r="G197" s="18"/>
      <c r="H197" s="18"/>
      <c r="I197" s="18"/>
      <c r="J197" s="17">
        <f t="shared" si="41"/>
        <v>0</v>
      </c>
      <c r="K197" s="17">
        <v>0</v>
      </c>
      <c r="L197" s="17">
        <v>0</v>
      </c>
    </row>
    <row r="198" spans="1:12" s="12" customFormat="1" ht="18.75" hidden="1" x14ac:dyDescent="0.25">
      <c r="A198" s="160"/>
      <c r="B198" s="159"/>
      <c r="C198" s="28" t="s">
        <v>205</v>
      </c>
      <c r="D198" s="17">
        <f t="shared" si="40"/>
        <v>0</v>
      </c>
      <c r="E198" s="17">
        <v>0</v>
      </c>
      <c r="F198" s="17">
        <v>0</v>
      </c>
      <c r="G198" s="18"/>
      <c r="H198" s="18"/>
      <c r="I198" s="18"/>
      <c r="J198" s="17">
        <f t="shared" si="41"/>
        <v>0</v>
      </c>
      <c r="K198" s="17">
        <v>0</v>
      </c>
      <c r="L198" s="17">
        <v>0</v>
      </c>
    </row>
    <row r="199" spans="1:12" s="12" customFormat="1" ht="18.75" hidden="1" customHeight="1" x14ac:dyDescent="0.25">
      <c r="A199" s="160" t="s">
        <v>245</v>
      </c>
      <c r="B199" s="159" t="s">
        <v>246</v>
      </c>
      <c r="C199" s="28" t="s">
        <v>193</v>
      </c>
      <c r="D199" s="17">
        <f t="shared" si="40"/>
        <v>8.4</v>
      </c>
      <c r="E199" s="17">
        <f>E200+E210+E211</f>
        <v>0</v>
      </c>
      <c r="F199" s="17">
        <f>F200+F210+F211</f>
        <v>8.4</v>
      </c>
      <c r="G199" s="18"/>
      <c r="H199" s="18"/>
      <c r="I199" s="18"/>
      <c r="J199" s="17">
        <f t="shared" si="41"/>
        <v>8.4</v>
      </c>
      <c r="K199" s="17">
        <f>K200+K210+K211</f>
        <v>0</v>
      </c>
      <c r="L199" s="17">
        <f>L200+L210+L211</f>
        <v>8.4</v>
      </c>
    </row>
    <row r="200" spans="1:12" s="12" customFormat="1" ht="18.75" hidden="1" x14ac:dyDescent="0.25">
      <c r="A200" s="160"/>
      <c r="B200" s="159"/>
      <c r="C200" s="28" t="s">
        <v>194</v>
      </c>
      <c r="D200" s="17">
        <f t="shared" si="40"/>
        <v>8.4</v>
      </c>
      <c r="E200" s="17">
        <f>E202+E209</f>
        <v>0</v>
      </c>
      <c r="F200" s="17">
        <f>F202+F209</f>
        <v>8.4</v>
      </c>
      <c r="G200" s="18"/>
      <c r="H200" s="18"/>
      <c r="I200" s="18"/>
      <c r="J200" s="17">
        <f t="shared" si="41"/>
        <v>8.4</v>
      </c>
      <c r="K200" s="17">
        <f>K202+K209</f>
        <v>0</v>
      </c>
      <c r="L200" s="17">
        <f>L202+L209</f>
        <v>8.4</v>
      </c>
    </row>
    <row r="201" spans="1:12" s="12" customFormat="1" ht="18.75" hidden="1" x14ac:dyDescent="0.25">
      <c r="A201" s="160"/>
      <c r="B201" s="159"/>
      <c r="C201" s="28" t="s">
        <v>195</v>
      </c>
      <c r="D201" s="17"/>
      <c r="E201" s="17"/>
      <c r="F201" s="17"/>
      <c r="G201" s="18"/>
      <c r="H201" s="18"/>
      <c r="I201" s="18"/>
      <c r="J201" s="17"/>
      <c r="K201" s="17"/>
      <c r="L201" s="17"/>
    </row>
    <row r="202" spans="1:12" s="12" customFormat="1" ht="37.5" hidden="1" x14ac:dyDescent="0.25">
      <c r="A202" s="160"/>
      <c r="B202" s="159"/>
      <c r="C202" s="28" t="s">
        <v>196</v>
      </c>
      <c r="D202" s="17">
        <f t="shared" ref="D202:D213" si="42">E202+F202</f>
        <v>8.4</v>
      </c>
      <c r="E202" s="17">
        <f>E203+E204+E205+E206+E207+E208</f>
        <v>0</v>
      </c>
      <c r="F202" s="17">
        <f>F203+F204+F205+F206+F207+F208</f>
        <v>8.4</v>
      </c>
      <c r="G202" s="18"/>
      <c r="H202" s="18"/>
      <c r="I202" s="18"/>
      <c r="J202" s="17">
        <f t="shared" ref="J202:J213" si="43">K202+L202</f>
        <v>8.4</v>
      </c>
      <c r="K202" s="17">
        <f>K203+K204+K205+K206+K207+K208</f>
        <v>0</v>
      </c>
      <c r="L202" s="17">
        <f>L203+L204+L205+L206+L207+L208</f>
        <v>8.4</v>
      </c>
    </row>
    <row r="203" spans="1:12" s="12" customFormat="1" ht="37.5" hidden="1" x14ac:dyDescent="0.25">
      <c r="A203" s="160"/>
      <c r="B203" s="159"/>
      <c r="C203" s="29" t="s">
        <v>197</v>
      </c>
      <c r="D203" s="17">
        <f t="shared" si="42"/>
        <v>8.4</v>
      </c>
      <c r="E203" s="17">
        <v>0</v>
      </c>
      <c r="F203" s="17">
        <v>8.4</v>
      </c>
      <c r="G203" s="18"/>
      <c r="H203" s="18"/>
      <c r="I203" s="18"/>
      <c r="J203" s="17">
        <f t="shared" si="43"/>
        <v>8.4</v>
      </c>
      <c r="K203" s="17">
        <v>0</v>
      </c>
      <c r="L203" s="17">
        <v>8.4</v>
      </c>
    </row>
    <row r="204" spans="1:12" s="12" customFormat="1" ht="37.5" hidden="1" x14ac:dyDescent="0.25">
      <c r="A204" s="160"/>
      <c r="B204" s="159"/>
      <c r="C204" s="29" t="s">
        <v>198</v>
      </c>
      <c r="D204" s="17">
        <f t="shared" si="42"/>
        <v>0</v>
      </c>
      <c r="E204" s="17">
        <v>0</v>
      </c>
      <c r="F204" s="17">
        <v>0</v>
      </c>
      <c r="G204" s="18"/>
      <c r="H204" s="18"/>
      <c r="I204" s="18"/>
      <c r="J204" s="17">
        <f t="shared" si="43"/>
        <v>0</v>
      </c>
      <c r="K204" s="17">
        <v>0</v>
      </c>
      <c r="L204" s="17">
        <v>0</v>
      </c>
    </row>
    <row r="205" spans="1:12" s="12" customFormat="1" ht="37.5" hidden="1" x14ac:dyDescent="0.25">
      <c r="A205" s="160"/>
      <c r="B205" s="159"/>
      <c r="C205" s="29" t="s">
        <v>199</v>
      </c>
      <c r="D205" s="17">
        <f t="shared" si="42"/>
        <v>0</v>
      </c>
      <c r="E205" s="17">
        <v>0</v>
      </c>
      <c r="F205" s="17">
        <v>0</v>
      </c>
      <c r="G205" s="18"/>
      <c r="H205" s="18"/>
      <c r="I205" s="18"/>
      <c r="J205" s="17">
        <f t="shared" si="43"/>
        <v>0</v>
      </c>
      <c r="K205" s="17">
        <v>0</v>
      </c>
      <c r="L205" s="17">
        <v>0</v>
      </c>
    </row>
    <row r="206" spans="1:12" s="12" customFormat="1" ht="37.5" hidden="1" x14ac:dyDescent="0.25">
      <c r="A206" s="160"/>
      <c r="B206" s="159"/>
      <c r="C206" s="29" t="s">
        <v>200</v>
      </c>
      <c r="D206" s="17">
        <f t="shared" si="42"/>
        <v>0</v>
      </c>
      <c r="E206" s="17">
        <v>0</v>
      </c>
      <c r="F206" s="17">
        <v>0</v>
      </c>
      <c r="G206" s="18"/>
      <c r="H206" s="18"/>
      <c r="I206" s="18"/>
      <c r="J206" s="17">
        <f t="shared" si="43"/>
        <v>0</v>
      </c>
      <c r="K206" s="17">
        <v>0</v>
      </c>
      <c r="L206" s="17">
        <v>0</v>
      </c>
    </row>
    <row r="207" spans="1:12" s="12" customFormat="1" ht="37.5" hidden="1" x14ac:dyDescent="0.25">
      <c r="A207" s="160"/>
      <c r="B207" s="159"/>
      <c r="C207" s="29" t="s">
        <v>201</v>
      </c>
      <c r="D207" s="17">
        <f t="shared" si="42"/>
        <v>0</v>
      </c>
      <c r="E207" s="17">
        <v>0</v>
      </c>
      <c r="F207" s="17">
        <v>0</v>
      </c>
      <c r="G207" s="18"/>
      <c r="H207" s="18"/>
      <c r="I207" s="18"/>
      <c r="J207" s="17">
        <f t="shared" si="43"/>
        <v>0</v>
      </c>
      <c r="K207" s="17">
        <v>0</v>
      </c>
      <c r="L207" s="17">
        <v>0</v>
      </c>
    </row>
    <row r="208" spans="1:12" s="12" customFormat="1" ht="37.5" hidden="1" x14ac:dyDescent="0.25">
      <c r="A208" s="160"/>
      <c r="B208" s="159"/>
      <c r="C208" s="29" t="s">
        <v>202</v>
      </c>
      <c r="D208" s="17">
        <f t="shared" si="42"/>
        <v>0</v>
      </c>
      <c r="E208" s="17">
        <v>0</v>
      </c>
      <c r="F208" s="17">
        <v>0</v>
      </c>
      <c r="G208" s="18"/>
      <c r="H208" s="18"/>
      <c r="I208" s="18"/>
      <c r="J208" s="17">
        <f t="shared" si="43"/>
        <v>0</v>
      </c>
      <c r="K208" s="17">
        <v>0</v>
      </c>
      <c r="L208" s="17">
        <v>0</v>
      </c>
    </row>
    <row r="209" spans="1:12" s="12" customFormat="1" ht="37.5" hidden="1" x14ac:dyDescent="0.25">
      <c r="A209" s="160"/>
      <c r="B209" s="159"/>
      <c r="C209" s="28" t="s">
        <v>203</v>
      </c>
      <c r="D209" s="17">
        <f t="shared" si="42"/>
        <v>0</v>
      </c>
      <c r="E209" s="17">
        <v>0</v>
      </c>
      <c r="F209" s="17">
        <v>0</v>
      </c>
      <c r="G209" s="18"/>
      <c r="H209" s="18"/>
      <c r="I209" s="18"/>
      <c r="J209" s="17">
        <f t="shared" si="43"/>
        <v>0</v>
      </c>
      <c r="K209" s="17">
        <v>0</v>
      </c>
      <c r="L209" s="17">
        <v>0</v>
      </c>
    </row>
    <row r="210" spans="1:12" s="12" customFormat="1" ht="18.75" hidden="1" x14ac:dyDescent="0.25">
      <c r="A210" s="160"/>
      <c r="B210" s="159"/>
      <c r="C210" s="28" t="s">
        <v>204</v>
      </c>
      <c r="D210" s="17">
        <f t="shared" si="42"/>
        <v>0</v>
      </c>
      <c r="E210" s="17">
        <v>0</v>
      </c>
      <c r="F210" s="17">
        <v>0</v>
      </c>
      <c r="G210" s="18"/>
      <c r="H210" s="18"/>
      <c r="I210" s="18"/>
      <c r="J210" s="17">
        <f t="shared" si="43"/>
        <v>0</v>
      </c>
      <c r="K210" s="17">
        <v>0</v>
      </c>
      <c r="L210" s="17">
        <v>0</v>
      </c>
    </row>
    <row r="211" spans="1:12" s="12" customFormat="1" ht="18.75" hidden="1" x14ac:dyDescent="0.25">
      <c r="A211" s="160"/>
      <c r="B211" s="159"/>
      <c r="C211" s="28" t="s">
        <v>205</v>
      </c>
      <c r="D211" s="17">
        <f t="shared" si="42"/>
        <v>0</v>
      </c>
      <c r="E211" s="17">
        <v>0</v>
      </c>
      <c r="F211" s="17">
        <v>0</v>
      </c>
      <c r="G211" s="18"/>
      <c r="H211" s="18"/>
      <c r="I211" s="18"/>
      <c r="J211" s="17">
        <f t="shared" si="43"/>
        <v>0</v>
      </c>
      <c r="K211" s="17">
        <v>0</v>
      </c>
      <c r="L211" s="17">
        <v>0</v>
      </c>
    </row>
    <row r="212" spans="1:12" s="12" customFormat="1" ht="18.75" hidden="1" customHeight="1" x14ac:dyDescent="0.25">
      <c r="A212" s="160" t="s">
        <v>247</v>
      </c>
      <c r="B212" s="159" t="s">
        <v>248</v>
      </c>
      <c r="C212" s="28" t="s">
        <v>193</v>
      </c>
      <c r="D212" s="17">
        <f t="shared" si="42"/>
        <v>100</v>
      </c>
      <c r="E212" s="17">
        <f>E213+E223+E224</f>
        <v>0</v>
      </c>
      <c r="F212" s="17">
        <f>F213+F223+F224</f>
        <v>100</v>
      </c>
      <c r="G212" s="18"/>
      <c r="H212" s="18"/>
      <c r="I212" s="18"/>
      <c r="J212" s="17">
        <f t="shared" si="43"/>
        <v>100</v>
      </c>
      <c r="K212" s="17">
        <f>K213+K223+K224</f>
        <v>0</v>
      </c>
      <c r="L212" s="17">
        <f>L213+L223+L224</f>
        <v>100</v>
      </c>
    </row>
    <row r="213" spans="1:12" s="12" customFormat="1" ht="18.75" hidden="1" x14ac:dyDescent="0.25">
      <c r="A213" s="160"/>
      <c r="B213" s="159"/>
      <c r="C213" s="28" t="s">
        <v>194</v>
      </c>
      <c r="D213" s="17">
        <f t="shared" si="42"/>
        <v>100</v>
      </c>
      <c r="E213" s="17">
        <f>E215+E222</f>
        <v>0</v>
      </c>
      <c r="F213" s="17">
        <f>F215+F222</f>
        <v>100</v>
      </c>
      <c r="G213" s="18"/>
      <c r="H213" s="18"/>
      <c r="I213" s="18"/>
      <c r="J213" s="17">
        <f t="shared" si="43"/>
        <v>100</v>
      </c>
      <c r="K213" s="17">
        <f>K215+K222</f>
        <v>0</v>
      </c>
      <c r="L213" s="17">
        <f>L215+L222</f>
        <v>100</v>
      </c>
    </row>
    <row r="214" spans="1:12" s="12" customFormat="1" ht="18.75" hidden="1" x14ac:dyDescent="0.25">
      <c r="A214" s="160"/>
      <c r="B214" s="159"/>
      <c r="C214" s="28" t="s">
        <v>195</v>
      </c>
      <c r="D214" s="17"/>
      <c r="E214" s="17"/>
      <c r="F214" s="17"/>
      <c r="G214" s="18"/>
      <c r="H214" s="18"/>
      <c r="I214" s="18"/>
      <c r="J214" s="17"/>
      <c r="K214" s="17"/>
      <c r="L214" s="17"/>
    </row>
    <row r="215" spans="1:12" s="12" customFormat="1" ht="37.5" hidden="1" x14ac:dyDescent="0.25">
      <c r="A215" s="160"/>
      <c r="B215" s="159"/>
      <c r="C215" s="28" t="s">
        <v>196</v>
      </c>
      <c r="D215" s="17">
        <f t="shared" ref="D215:D226" si="44">E215+F215</f>
        <v>100</v>
      </c>
      <c r="E215" s="17">
        <f>E216+E217+E218+E219+E220+E221</f>
        <v>0</v>
      </c>
      <c r="F215" s="17">
        <f>F216+F217+F218+F219+F220+F221</f>
        <v>100</v>
      </c>
      <c r="G215" s="18"/>
      <c r="H215" s="18"/>
      <c r="I215" s="18"/>
      <c r="J215" s="17">
        <f t="shared" ref="J215:J226" si="45">K215+L215</f>
        <v>100</v>
      </c>
      <c r="K215" s="17">
        <f>K216+K217+K218+K219+K220+K221</f>
        <v>0</v>
      </c>
      <c r="L215" s="17">
        <f>L216+L217+L218+L219+L220+L221</f>
        <v>100</v>
      </c>
    </row>
    <row r="216" spans="1:12" s="12" customFormat="1" ht="37.5" hidden="1" x14ac:dyDescent="0.25">
      <c r="A216" s="160"/>
      <c r="B216" s="159"/>
      <c r="C216" s="29" t="s">
        <v>197</v>
      </c>
      <c r="D216" s="17">
        <f t="shared" si="44"/>
        <v>100</v>
      </c>
      <c r="E216" s="17">
        <v>0</v>
      </c>
      <c r="F216" s="17">
        <v>100</v>
      </c>
      <c r="G216" s="18"/>
      <c r="H216" s="18"/>
      <c r="I216" s="18"/>
      <c r="J216" s="17">
        <f t="shared" si="45"/>
        <v>100</v>
      </c>
      <c r="K216" s="17">
        <v>0</v>
      </c>
      <c r="L216" s="17">
        <v>100</v>
      </c>
    </row>
    <row r="217" spans="1:12" s="12" customFormat="1" ht="37.5" hidden="1" x14ac:dyDescent="0.25">
      <c r="A217" s="160"/>
      <c r="B217" s="159"/>
      <c r="C217" s="29" t="s">
        <v>198</v>
      </c>
      <c r="D217" s="17">
        <f t="shared" si="44"/>
        <v>0</v>
      </c>
      <c r="E217" s="17">
        <v>0</v>
      </c>
      <c r="F217" s="17">
        <v>0</v>
      </c>
      <c r="G217" s="18"/>
      <c r="H217" s="18"/>
      <c r="I217" s="18"/>
      <c r="J217" s="17">
        <f t="shared" si="45"/>
        <v>0</v>
      </c>
      <c r="K217" s="17">
        <v>0</v>
      </c>
      <c r="L217" s="17">
        <v>0</v>
      </c>
    </row>
    <row r="218" spans="1:12" s="12" customFormat="1" ht="37.5" hidden="1" x14ac:dyDescent="0.25">
      <c r="A218" s="160"/>
      <c r="B218" s="159"/>
      <c r="C218" s="29" t="s">
        <v>199</v>
      </c>
      <c r="D218" s="17">
        <f t="shared" si="44"/>
        <v>0</v>
      </c>
      <c r="E218" s="17">
        <v>0</v>
      </c>
      <c r="F218" s="17">
        <v>0</v>
      </c>
      <c r="G218" s="18"/>
      <c r="H218" s="18"/>
      <c r="I218" s="18"/>
      <c r="J218" s="17">
        <f t="shared" si="45"/>
        <v>0</v>
      </c>
      <c r="K218" s="17">
        <v>0</v>
      </c>
      <c r="L218" s="17">
        <v>0</v>
      </c>
    </row>
    <row r="219" spans="1:12" s="12" customFormat="1" ht="37.5" hidden="1" x14ac:dyDescent="0.25">
      <c r="A219" s="160"/>
      <c r="B219" s="159"/>
      <c r="C219" s="29" t="s">
        <v>200</v>
      </c>
      <c r="D219" s="17">
        <f t="shared" si="44"/>
        <v>0</v>
      </c>
      <c r="E219" s="17">
        <v>0</v>
      </c>
      <c r="F219" s="17">
        <v>0</v>
      </c>
      <c r="G219" s="18"/>
      <c r="H219" s="18"/>
      <c r="I219" s="18"/>
      <c r="J219" s="17">
        <f t="shared" si="45"/>
        <v>0</v>
      </c>
      <c r="K219" s="17">
        <v>0</v>
      </c>
      <c r="L219" s="17">
        <v>0</v>
      </c>
    </row>
    <row r="220" spans="1:12" s="12" customFormat="1" ht="37.5" hidden="1" x14ac:dyDescent="0.25">
      <c r="A220" s="160"/>
      <c r="B220" s="159"/>
      <c r="C220" s="29" t="s">
        <v>201</v>
      </c>
      <c r="D220" s="17">
        <f t="shared" si="44"/>
        <v>0</v>
      </c>
      <c r="E220" s="17">
        <v>0</v>
      </c>
      <c r="F220" s="17">
        <v>0</v>
      </c>
      <c r="G220" s="18"/>
      <c r="H220" s="18"/>
      <c r="I220" s="18"/>
      <c r="J220" s="17">
        <f t="shared" si="45"/>
        <v>0</v>
      </c>
      <c r="K220" s="17">
        <v>0</v>
      </c>
      <c r="L220" s="17">
        <v>0</v>
      </c>
    </row>
    <row r="221" spans="1:12" s="12" customFormat="1" ht="37.5" hidden="1" x14ac:dyDescent="0.25">
      <c r="A221" s="160"/>
      <c r="B221" s="159"/>
      <c r="C221" s="29" t="s">
        <v>202</v>
      </c>
      <c r="D221" s="17">
        <f t="shared" si="44"/>
        <v>0</v>
      </c>
      <c r="E221" s="17">
        <v>0</v>
      </c>
      <c r="F221" s="17">
        <v>0</v>
      </c>
      <c r="G221" s="18"/>
      <c r="H221" s="18"/>
      <c r="I221" s="18"/>
      <c r="J221" s="17">
        <f t="shared" si="45"/>
        <v>0</v>
      </c>
      <c r="K221" s="17">
        <v>0</v>
      </c>
      <c r="L221" s="17">
        <v>0</v>
      </c>
    </row>
    <row r="222" spans="1:12" s="12" customFormat="1" ht="37.5" hidden="1" x14ac:dyDescent="0.25">
      <c r="A222" s="160"/>
      <c r="B222" s="159"/>
      <c r="C222" s="28" t="s">
        <v>203</v>
      </c>
      <c r="D222" s="17">
        <f t="shared" si="44"/>
        <v>0</v>
      </c>
      <c r="E222" s="17">
        <v>0</v>
      </c>
      <c r="F222" s="17">
        <v>0</v>
      </c>
      <c r="G222" s="18"/>
      <c r="H222" s="18"/>
      <c r="I222" s="18"/>
      <c r="J222" s="17">
        <f t="shared" si="45"/>
        <v>0</v>
      </c>
      <c r="K222" s="17">
        <v>0</v>
      </c>
      <c r="L222" s="17">
        <v>0</v>
      </c>
    </row>
    <row r="223" spans="1:12" s="12" customFormat="1" ht="18.75" hidden="1" x14ac:dyDescent="0.25">
      <c r="A223" s="160"/>
      <c r="B223" s="159"/>
      <c r="C223" s="28" t="s">
        <v>204</v>
      </c>
      <c r="D223" s="17">
        <f t="shared" si="44"/>
        <v>0</v>
      </c>
      <c r="E223" s="17">
        <v>0</v>
      </c>
      <c r="F223" s="17">
        <v>0</v>
      </c>
      <c r="G223" s="18"/>
      <c r="H223" s="18"/>
      <c r="I223" s="18"/>
      <c r="J223" s="17">
        <f t="shared" si="45"/>
        <v>0</v>
      </c>
      <c r="K223" s="17">
        <v>0</v>
      </c>
      <c r="L223" s="17">
        <v>0</v>
      </c>
    </row>
    <row r="224" spans="1:12" s="12" customFormat="1" ht="18.75" hidden="1" x14ac:dyDescent="0.25">
      <c r="A224" s="160"/>
      <c r="B224" s="159"/>
      <c r="C224" s="28" t="s">
        <v>205</v>
      </c>
      <c r="D224" s="17">
        <f t="shared" si="44"/>
        <v>0</v>
      </c>
      <c r="E224" s="17">
        <v>0</v>
      </c>
      <c r="F224" s="17">
        <v>0</v>
      </c>
      <c r="G224" s="18"/>
      <c r="H224" s="18"/>
      <c r="I224" s="18"/>
      <c r="J224" s="17">
        <f t="shared" si="45"/>
        <v>0</v>
      </c>
      <c r="K224" s="17">
        <v>0</v>
      </c>
      <c r="L224" s="17">
        <v>0</v>
      </c>
    </row>
    <row r="225" spans="1:12" s="12" customFormat="1" ht="18.75" hidden="1" customHeight="1" x14ac:dyDescent="0.25">
      <c r="A225" s="160" t="s">
        <v>249</v>
      </c>
      <c r="B225" s="159" t="s">
        <v>250</v>
      </c>
      <c r="C225" s="28" t="s">
        <v>193</v>
      </c>
      <c r="D225" s="17">
        <f t="shared" si="44"/>
        <v>100</v>
      </c>
      <c r="E225" s="17">
        <f>E226+E236+E237</f>
        <v>0</v>
      </c>
      <c r="F225" s="17">
        <f>F226+F236+F237</f>
        <v>100</v>
      </c>
      <c r="G225" s="18"/>
      <c r="H225" s="18"/>
      <c r="I225" s="18"/>
      <c r="J225" s="17">
        <f t="shared" si="45"/>
        <v>100</v>
      </c>
      <c r="K225" s="17">
        <f>K226+K236+K237</f>
        <v>0</v>
      </c>
      <c r="L225" s="17">
        <f>L226+L236+L237</f>
        <v>100</v>
      </c>
    </row>
    <row r="226" spans="1:12" s="12" customFormat="1" ht="18.75" hidden="1" x14ac:dyDescent="0.25">
      <c r="A226" s="160"/>
      <c r="B226" s="159"/>
      <c r="C226" s="28" t="s">
        <v>194</v>
      </c>
      <c r="D226" s="17">
        <f t="shared" si="44"/>
        <v>100</v>
      </c>
      <c r="E226" s="17">
        <f>E228+E235</f>
        <v>0</v>
      </c>
      <c r="F226" s="17">
        <f>F228+F235</f>
        <v>100</v>
      </c>
      <c r="G226" s="18"/>
      <c r="H226" s="18"/>
      <c r="I226" s="18"/>
      <c r="J226" s="17">
        <f t="shared" si="45"/>
        <v>100</v>
      </c>
      <c r="K226" s="17">
        <f>K228+K235</f>
        <v>0</v>
      </c>
      <c r="L226" s="17">
        <f>L228+L235</f>
        <v>100</v>
      </c>
    </row>
    <row r="227" spans="1:12" s="12" customFormat="1" ht="18.75" hidden="1" x14ac:dyDescent="0.25">
      <c r="A227" s="160"/>
      <c r="B227" s="159"/>
      <c r="C227" s="28" t="s">
        <v>195</v>
      </c>
      <c r="D227" s="17"/>
      <c r="E227" s="17"/>
      <c r="F227" s="17"/>
      <c r="G227" s="18"/>
      <c r="H227" s="18"/>
      <c r="I227" s="18"/>
      <c r="J227" s="17"/>
      <c r="K227" s="17"/>
      <c r="L227" s="17"/>
    </row>
    <row r="228" spans="1:12" s="12" customFormat="1" ht="37.5" hidden="1" x14ac:dyDescent="0.25">
      <c r="A228" s="160"/>
      <c r="B228" s="159"/>
      <c r="C228" s="28" t="s">
        <v>196</v>
      </c>
      <c r="D228" s="17">
        <f t="shared" ref="D228:D239" si="46">E228+F228</f>
        <v>100</v>
      </c>
      <c r="E228" s="17">
        <f>E229+E230+E231+E232+E233+E234</f>
        <v>0</v>
      </c>
      <c r="F228" s="17">
        <f>F229+F230+F231+F232+F233+F234</f>
        <v>100</v>
      </c>
      <c r="G228" s="18"/>
      <c r="H228" s="18"/>
      <c r="I228" s="18"/>
      <c r="J228" s="17">
        <f t="shared" ref="J228:J239" si="47">K228+L228</f>
        <v>100</v>
      </c>
      <c r="K228" s="17">
        <f>K229+K230+K231+K232+K233+K234</f>
        <v>0</v>
      </c>
      <c r="L228" s="17">
        <f>L229+L230+L231+L232+L233+L234</f>
        <v>100</v>
      </c>
    </row>
    <row r="229" spans="1:12" s="12" customFormat="1" ht="37.5" hidden="1" x14ac:dyDescent="0.25">
      <c r="A229" s="160"/>
      <c r="B229" s="159"/>
      <c r="C229" s="29" t="s">
        <v>197</v>
      </c>
      <c r="D229" s="17">
        <f t="shared" si="46"/>
        <v>100</v>
      </c>
      <c r="E229" s="17">
        <v>0</v>
      </c>
      <c r="F229" s="17">
        <v>100</v>
      </c>
      <c r="G229" s="18"/>
      <c r="H229" s="18"/>
      <c r="I229" s="18"/>
      <c r="J229" s="17">
        <f t="shared" si="47"/>
        <v>100</v>
      </c>
      <c r="K229" s="17">
        <v>0</v>
      </c>
      <c r="L229" s="17">
        <v>100</v>
      </c>
    </row>
    <row r="230" spans="1:12" s="12" customFormat="1" ht="37.5" hidden="1" x14ac:dyDescent="0.25">
      <c r="A230" s="160"/>
      <c r="B230" s="159"/>
      <c r="C230" s="29" t="s">
        <v>198</v>
      </c>
      <c r="D230" s="17">
        <f t="shared" si="46"/>
        <v>0</v>
      </c>
      <c r="E230" s="17">
        <v>0</v>
      </c>
      <c r="F230" s="17">
        <v>0</v>
      </c>
      <c r="G230" s="18"/>
      <c r="H230" s="18"/>
      <c r="I230" s="18"/>
      <c r="J230" s="17">
        <f t="shared" si="47"/>
        <v>0</v>
      </c>
      <c r="K230" s="17">
        <v>0</v>
      </c>
      <c r="L230" s="17">
        <v>0</v>
      </c>
    </row>
    <row r="231" spans="1:12" s="12" customFormat="1" ht="37.5" hidden="1" x14ac:dyDescent="0.25">
      <c r="A231" s="160"/>
      <c r="B231" s="159"/>
      <c r="C231" s="29" t="s">
        <v>199</v>
      </c>
      <c r="D231" s="17">
        <f t="shared" si="46"/>
        <v>0</v>
      </c>
      <c r="E231" s="17">
        <v>0</v>
      </c>
      <c r="F231" s="17">
        <v>0</v>
      </c>
      <c r="G231" s="18"/>
      <c r="H231" s="18"/>
      <c r="I231" s="18"/>
      <c r="J231" s="17">
        <f t="shared" si="47"/>
        <v>0</v>
      </c>
      <c r="K231" s="17">
        <v>0</v>
      </c>
      <c r="L231" s="17">
        <v>0</v>
      </c>
    </row>
    <row r="232" spans="1:12" s="12" customFormat="1" ht="37.5" hidden="1" x14ac:dyDescent="0.25">
      <c r="A232" s="160"/>
      <c r="B232" s="159"/>
      <c r="C232" s="29" t="s">
        <v>200</v>
      </c>
      <c r="D232" s="17">
        <f t="shared" si="46"/>
        <v>0</v>
      </c>
      <c r="E232" s="17">
        <v>0</v>
      </c>
      <c r="F232" s="17">
        <v>0</v>
      </c>
      <c r="G232" s="18"/>
      <c r="H232" s="18"/>
      <c r="I232" s="18"/>
      <c r="J232" s="17">
        <f t="shared" si="47"/>
        <v>0</v>
      </c>
      <c r="K232" s="17">
        <v>0</v>
      </c>
      <c r="L232" s="17">
        <v>0</v>
      </c>
    </row>
    <row r="233" spans="1:12" s="12" customFormat="1" ht="37.5" hidden="1" x14ac:dyDescent="0.25">
      <c r="A233" s="160"/>
      <c r="B233" s="159"/>
      <c r="C233" s="29" t="s">
        <v>201</v>
      </c>
      <c r="D233" s="17">
        <f t="shared" si="46"/>
        <v>0</v>
      </c>
      <c r="E233" s="17">
        <v>0</v>
      </c>
      <c r="F233" s="17">
        <v>0</v>
      </c>
      <c r="G233" s="18"/>
      <c r="H233" s="18"/>
      <c r="I233" s="18"/>
      <c r="J233" s="17">
        <f t="shared" si="47"/>
        <v>0</v>
      </c>
      <c r="K233" s="17">
        <v>0</v>
      </c>
      <c r="L233" s="17">
        <v>0</v>
      </c>
    </row>
    <row r="234" spans="1:12" s="12" customFormat="1" ht="37.5" hidden="1" x14ac:dyDescent="0.25">
      <c r="A234" s="160"/>
      <c r="B234" s="159"/>
      <c r="C234" s="29" t="s">
        <v>202</v>
      </c>
      <c r="D234" s="17">
        <f t="shared" si="46"/>
        <v>0</v>
      </c>
      <c r="E234" s="17">
        <v>0</v>
      </c>
      <c r="F234" s="17">
        <v>0</v>
      </c>
      <c r="G234" s="18"/>
      <c r="H234" s="18"/>
      <c r="I234" s="18"/>
      <c r="J234" s="17">
        <f t="shared" si="47"/>
        <v>0</v>
      </c>
      <c r="K234" s="17">
        <v>0</v>
      </c>
      <c r="L234" s="17">
        <v>0</v>
      </c>
    </row>
    <row r="235" spans="1:12" s="12" customFormat="1" ht="37.5" hidden="1" x14ac:dyDescent="0.25">
      <c r="A235" s="160"/>
      <c r="B235" s="159"/>
      <c r="C235" s="28" t="s">
        <v>203</v>
      </c>
      <c r="D235" s="17">
        <f t="shared" si="46"/>
        <v>0</v>
      </c>
      <c r="E235" s="17">
        <v>0</v>
      </c>
      <c r="F235" s="17">
        <v>0</v>
      </c>
      <c r="G235" s="18"/>
      <c r="H235" s="18"/>
      <c r="I235" s="18"/>
      <c r="J235" s="17">
        <f t="shared" si="47"/>
        <v>0</v>
      </c>
      <c r="K235" s="17">
        <v>0</v>
      </c>
      <c r="L235" s="17">
        <v>0</v>
      </c>
    </row>
    <row r="236" spans="1:12" s="12" customFormat="1" ht="18.75" hidden="1" x14ac:dyDescent="0.25">
      <c r="A236" s="160"/>
      <c r="B236" s="159"/>
      <c r="C236" s="28" t="s">
        <v>204</v>
      </c>
      <c r="D236" s="17">
        <f t="shared" si="46"/>
        <v>0</v>
      </c>
      <c r="E236" s="17">
        <v>0</v>
      </c>
      <c r="F236" s="17">
        <v>0</v>
      </c>
      <c r="G236" s="18"/>
      <c r="H236" s="18"/>
      <c r="I236" s="18"/>
      <c r="J236" s="17">
        <f t="shared" si="47"/>
        <v>0</v>
      </c>
      <c r="K236" s="17">
        <v>0</v>
      </c>
      <c r="L236" s="17">
        <v>0</v>
      </c>
    </row>
    <row r="237" spans="1:12" s="12" customFormat="1" ht="18.75" hidden="1" x14ac:dyDescent="0.25">
      <c r="A237" s="160"/>
      <c r="B237" s="159"/>
      <c r="C237" s="28" t="s">
        <v>205</v>
      </c>
      <c r="D237" s="17">
        <f t="shared" si="46"/>
        <v>0</v>
      </c>
      <c r="E237" s="17">
        <v>0</v>
      </c>
      <c r="F237" s="17">
        <v>0</v>
      </c>
      <c r="G237" s="18"/>
      <c r="H237" s="18"/>
      <c r="I237" s="18"/>
      <c r="J237" s="17">
        <f t="shared" si="47"/>
        <v>0</v>
      </c>
      <c r="K237" s="17">
        <v>0</v>
      </c>
      <c r="L237" s="17">
        <v>0</v>
      </c>
    </row>
    <row r="238" spans="1:12" s="12" customFormat="1" ht="18.75" hidden="1" customHeight="1" x14ac:dyDescent="0.25">
      <c r="A238" s="160" t="s">
        <v>251</v>
      </c>
      <c r="B238" s="159" t="s">
        <v>252</v>
      </c>
      <c r="C238" s="28" t="s">
        <v>193</v>
      </c>
      <c r="D238" s="17">
        <f t="shared" si="46"/>
        <v>100</v>
      </c>
      <c r="E238" s="17">
        <f>E239+E249+E250</f>
        <v>0</v>
      </c>
      <c r="F238" s="17">
        <f>F239+F249+F250</f>
        <v>100</v>
      </c>
      <c r="G238" s="18"/>
      <c r="H238" s="18"/>
      <c r="I238" s="18"/>
      <c r="J238" s="17">
        <f t="shared" si="47"/>
        <v>100</v>
      </c>
      <c r="K238" s="17">
        <f>K239+K249+K250</f>
        <v>0</v>
      </c>
      <c r="L238" s="17">
        <f>L239+L249+L250</f>
        <v>100</v>
      </c>
    </row>
    <row r="239" spans="1:12" s="12" customFormat="1" ht="18.75" hidden="1" x14ac:dyDescent="0.25">
      <c r="A239" s="160"/>
      <c r="B239" s="159"/>
      <c r="C239" s="28" t="s">
        <v>194</v>
      </c>
      <c r="D239" s="17">
        <f t="shared" si="46"/>
        <v>100</v>
      </c>
      <c r="E239" s="17">
        <f>E241+E248</f>
        <v>0</v>
      </c>
      <c r="F239" s="17">
        <f>F241+F248</f>
        <v>100</v>
      </c>
      <c r="G239" s="18"/>
      <c r="H239" s="18"/>
      <c r="I239" s="18"/>
      <c r="J239" s="17">
        <f t="shared" si="47"/>
        <v>100</v>
      </c>
      <c r="K239" s="17">
        <f>K241+K248</f>
        <v>0</v>
      </c>
      <c r="L239" s="17">
        <f>L241+L248</f>
        <v>100</v>
      </c>
    </row>
    <row r="240" spans="1:12" s="12" customFormat="1" ht="18.75" hidden="1" x14ac:dyDescent="0.25">
      <c r="A240" s="160"/>
      <c r="B240" s="159"/>
      <c r="C240" s="28" t="s">
        <v>195</v>
      </c>
      <c r="D240" s="17"/>
      <c r="E240" s="17"/>
      <c r="F240" s="17"/>
      <c r="G240" s="18"/>
      <c r="H240" s="18"/>
      <c r="I240" s="18"/>
      <c r="J240" s="17"/>
      <c r="K240" s="17"/>
      <c r="L240" s="17"/>
    </row>
    <row r="241" spans="1:12" s="12" customFormat="1" ht="37.5" hidden="1" x14ac:dyDescent="0.25">
      <c r="A241" s="160"/>
      <c r="B241" s="159"/>
      <c r="C241" s="28" t="s">
        <v>196</v>
      </c>
      <c r="D241" s="17">
        <f t="shared" ref="D241:D252" si="48">E241+F241</f>
        <v>100</v>
      </c>
      <c r="E241" s="17">
        <f>E242+E243+E244+E245+E246+E247</f>
        <v>0</v>
      </c>
      <c r="F241" s="17">
        <f>F242+F243+F244+F245+F246+F247</f>
        <v>100</v>
      </c>
      <c r="G241" s="18"/>
      <c r="H241" s="18"/>
      <c r="I241" s="18"/>
      <c r="J241" s="17">
        <f t="shared" ref="J241:J252" si="49">K241+L241</f>
        <v>100</v>
      </c>
      <c r="K241" s="17">
        <f>K242+K243+K244+K245+K246+K247</f>
        <v>0</v>
      </c>
      <c r="L241" s="17">
        <f>L242+L243+L244+L245+L246+L247</f>
        <v>100</v>
      </c>
    </row>
    <row r="242" spans="1:12" s="12" customFormat="1" ht="37.5" hidden="1" x14ac:dyDescent="0.25">
      <c r="A242" s="160"/>
      <c r="B242" s="159"/>
      <c r="C242" s="29" t="s">
        <v>197</v>
      </c>
      <c r="D242" s="17">
        <f t="shared" si="48"/>
        <v>100</v>
      </c>
      <c r="E242" s="17">
        <v>0</v>
      </c>
      <c r="F242" s="17">
        <v>100</v>
      </c>
      <c r="G242" s="18"/>
      <c r="H242" s="18"/>
      <c r="I242" s="18"/>
      <c r="J242" s="17">
        <f t="shared" si="49"/>
        <v>100</v>
      </c>
      <c r="K242" s="17">
        <v>0</v>
      </c>
      <c r="L242" s="17">
        <v>100</v>
      </c>
    </row>
    <row r="243" spans="1:12" s="12" customFormat="1" ht="37.5" hidden="1" x14ac:dyDescent="0.25">
      <c r="A243" s="160"/>
      <c r="B243" s="159"/>
      <c r="C243" s="29" t="s">
        <v>198</v>
      </c>
      <c r="D243" s="17">
        <f t="shared" si="48"/>
        <v>0</v>
      </c>
      <c r="E243" s="17">
        <v>0</v>
      </c>
      <c r="F243" s="17">
        <v>0</v>
      </c>
      <c r="G243" s="18"/>
      <c r="H243" s="18"/>
      <c r="I243" s="18"/>
      <c r="J243" s="17">
        <f t="shared" si="49"/>
        <v>0</v>
      </c>
      <c r="K243" s="17">
        <v>0</v>
      </c>
      <c r="L243" s="17">
        <v>0</v>
      </c>
    </row>
    <row r="244" spans="1:12" s="12" customFormat="1" ht="37.5" hidden="1" x14ac:dyDescent="0.25">
      <c r="A244" s="160"/>
      <c r="B244" s="159"/>
      <c r="C244" s="29" t="s">
        <v>199</v>
      </c>
      <c r="D244" s="17">
        <f t="shared" si="48"/>
        <v>0</v>
      </c>
      <c r="E244" s="17">
        <v>0</v>
      </c>
      <c r="F244" s="17">
        <v>0</v>
      </c>
      <c r="G244" s="18"/>
      <c r="H244" s="18"/>
      <c r="I244" s="18"/>
      <c r="J244" s="17">
        <f t="shared" si="49"/>
        <v>0</v>
      </c>
      <c r="K244" s="17">
        <v>0</v>
      </c>
      <c r="L244" s="17">
        <v>0</v>
      </c>
    </row>
    <row r="245" spans="1:12" s="12" customFormat="1" ht="37.5" hidden="1" x14ac:dyDescent="0.25">
      <c r="A245" s="160"/>
      <c r="B245" s="159"/>
      <c r="C245" s="29" t="s">
        <v>200</v>
      </c>
      <c r="D245" s="17">
        <f t="shared" si="48"/>
        <v>0</v>
      </c>
      <c r="E245" s="17">
        <v>0</v>
      </c>
      <c r="F245" s="17">
        <v>0</v>
      </c>
      <c r="G245" s="18"/>
      <c r="H245" s="18"/>
      <c r="I245" s="18"/>
      <c r="J245" s="17">
        <f t="shared" si="49"/>
        <v>0</v>
      </c>
      <c r="K245" s="17">
        <v>0</v>
      </c>
      <c r="L245" s="17">
        <v>0</v>
      </c>
    </row>
    <row r="246" spans="1:12" s="12" customFormat="1" ht="37.5" hidden="1" x14ac:dyDescent="0.25">
      <c r="A246" s="160"/>
      <c r="B246" s="159"/>
      <c r="C246" s="29" t="s">
        <v>201</v>
      </c>
      <c r="D246" s="17">
        <f t="shared" si="48"/>
        <v>0</v>
      </c>
      <c r="E246" s="17">
        <v>0</v>
      </c>
      <c r="F246" s="17">
        <v>0</v>
      </c>
      <c r="G246" s="18"/>
      <c r="H246" s="18"/>
      <c r="I246" s="18"/>
      <c r="J246" s="17">
        <f t="shared" si="49"/>
        <v>0</v>
      </c>
      <c r="K246" s="17">
        <v>0</v>
      </c>
      <c r="L246" s="17">
        <v>0</v>
      </c>
    </row>
    <row r="247" spans="1:12" s="12" customFormat="1" ht="37.5" hidden="1" x14ac:dyDescent="0.25">
      <c r="A247" s="160"/>
      <c r="B247" s="159"/>
      <c r="C247" s="29" t="s">
        <v>202</v>
      </c>
      <c r="D247" s="17">
        <f t="shared" si="48"/>
        <v>0</v>
      </c>
      <c r="E247" s="17">
        <v>0</v>
      </c>
      <c r="F247" s="17">
        <v>0</v>
      </c>
      <c r="G247" s="18"/>
      <c r="H247" s="18"/>
      <c r="I247" s="18"/>
      <c r="J247" s="17">
        <f t="shared" si="49"/>
        <v>0</v>
      </c>
      <c r="K247" s="17">
        <v>0</v>
      </c>
      <c r="L247" s="17">
        <v>0</v>
      </c>
    </row>
    <row r="248" spans="1:12" s="12" customFormat="1" ht="37.5" hidden="1" x14ac:dyDescent="0.25">
      <c r="A248" s="160"/>
      <c r="B248" s="159"/>
      <c r="C248" s="28" t="s">
        <v>203</v>
      </c>
      <c r="D248" s="17">
        <f t="shared" si="48"/>
        <v>0</v>
      </c>
      <c r="E248" s="17">
        <v>0</v>
      </c>
      <c r="F248" s="17">
        <v>0</v>
      </c>
      <c r="G248" s="18"/>
      <c r="H248" s="18"/>
      <c r="I248" s="18"/>
      <c r="J248" s="17">
        <f t="shared" si="49"/>
        <v>0</v>
      </c>
      <c r="K248" s="17">
        <v>0</v>
      </c>
      <c r="L248" s="17">
        <v>0</v>
      </c>
    </row>
    <row r="249" spans="1:12" s="12" customFormat="1" ht="18.75" hidden="1" x14ac:dyDescent="0.25">
      <c r="A249" s="160"/>
      <c r="B249" s="159"/>
      <c r="C249" s="28" t="s">
        <v>204</v>
      </c>
      <c r="D249" s="17">
        <f t="shared" si="48"/>
        <v>0</v>
      </c>
      <c r="E249" s="17">
        <v>0</v>
      </c>
      <c r="F249" s="17">
        <v>0</v>
      </c>
      <c r="G249" s="18"/>
      <c r="H249" s="18"/>
      <c r="I249" s="18"/>
      <c r="J249" s="17">
        <f t="shared" si="49"/>
        <v>0</v>
      </c>
      <c r="K249" s="17">
        <v>0</v>
      </c>
      <c r="L249" s="17">
        <v>0</v>
      </c>
    </row>
    <row r="250" spans="1:12" s="12" customFormat="1" ht="18.75" hidden="1" x14ac:dyDescent="0.25">
      <c r="A250" s="160"/>
      <c r="B250" s="159"/>
      <c r="C250" s="28" t="s">
        <v>205</v>
      </c>
      <c r="D250" s="17">
        <f t="shared" si="48"/>
        <v>0</v>
      </c>
      <c r="E250" s="17">
        <v>0</v>
      </c>
      <c r="F250" s="17">
        <v>0</v>
      </c>
      <c r="G250" s="18"/>
      <c r="H250" s="18"/>
      <c r="I250" s="18"/>
      <c r="J250" s="17">
        <f t="shared" si="49"/>
        <v>0</v>
      </c>
      <c r="K250" s="17">
        <v>0</v>
      </c>
      <c r="L250" s="17">
        <v>0</v>
      </c>
    </row>
    <row r="251" spans="1:12" s="12" customFormat="1" ht="18.75" hidden="1" customHeight="1" x14ac:dyDescent="0.25">
      <c r="A251" s="160" t="s">
        <v>253</v>
      </c>
      <c r="B251" s="159" t="s">
        <v>254</v>
      </c>
      <c r="C251" s="28" t="s">
        <v>193</v>
      </c>
      <c r="D251" s="17">
        <f t="shared" si="48"/>
        <v>100</v>
      </c>
      <c r="E251" s="17">
        <f>E252+E262+E263</f>
        <v>0</v>
      </c>
      <c r="F251" s="17">
        <f>F252+F262+F263</f>
        <v>100</v>
      </c>
      <c r="G251" s="18"/>
      <c r="H251" s="18"/>
      <c r="I251" s="18"/>
      <c r="J251" s="17">
        <f t="shared" si="49"/>
        <v>100</v>
      </c>
      <c r="K251" s="17">
        <f>K252+K262+K263</f>
        <v>0</v>
      </c>
      <c r="L251" s="17">
        <f>L252+L262+L263</f>
        <v>100</v>
      </c>
    </row>
    <row r="252" spans="1:12" s="12" customFormat="1" ht="18.75" hidden="1" x14ac:dyDescent="0.25">
      <c r="A252" s="160"/>
      <c r="B252" s="159"/>
      <c r="C252" s="28" t="s">
        <v>194</v>
      </c>
      <c r="D252" s="17">
        <f t="shared" si="48"/>
        <v>100</v>
      </c>
      <c r="E252" s="17">
        <f>E254+E261</f>
        <v>0</v>
      </c>
      <c r="F252" s="17">
        <f>F254+F261</f>
        <v>100</v>
      </c>
      <c r="G252" s="18"/>
      <c r="H252" s="18"/>
      <c r="I252" s="18"/>
      <c r="J252" s="17">
        <f t="shared" si="49"/>
        <v>100</v>
      </c>
      <c r="K252" s="17">
        <f>K254+K261</f>
        <v>0</v>
      </c>
      <c r="L252" s="17">
        <f>L254+L261</f>
        <v>100</v>
      </c>
    </row>
    <row r="253" spans="1:12" s="12" customFormat="1" ht="18.75" hidden="1" x14ac:dyDescent="0.25">
      <c r="A253" s="160"/>
      <c r="B253" s="159"/>
      <c r="C253" s="28" t="s">
        <v>195</v>
      </c>
      <c r="D253" s="17"/>
      <c r="E253" s="17"/>
      <c r="F253" s="17"/>
      <c r="G253" s="18"/>
      <c r="H253" s="18"/>
      <c r="I253" s="18"/>
      <c r="J253" s="17"/>
      <c r="K253" s="17"/>
      <c r="L253" s="17"/>
    </row>
    <row r="254" spans="1:12" s="12" customFormat="1" ht="37.5" hidden="1" x14ac:dyDescent="0.25">
      <c r="A254" s="160"/>
      <c r="B254" s="159"/>
      <c r="C254" s="28" t="s">
        <v>196</v>
      </c>
      <c r="D254" s="17">
        <f t="shared" ref="D254:D265" si="50">E254+F254</f>
        <v>100</v>
      </c>
      <c r="E254" s="17">
        <f>E255+E256+E257+E258+E259+E260</f>
        <v>0</v>
      </c>
      <c r="F254" s="17">
        <f>F255+F256+F257+F258+F259+F260</f>
        <v>100</v>
      </c>
      <c r="G254" s="18"/>
      <c r="H254" s="18"/>
      <c r="I254" s="18"/>
      <c r="J254" s="17">
        <f t="shared" ref="J254:J265" si="51">K254+L254</f>
        <v>100</v>
      </c>
      <c r="K254" s="17">
        <f>K255+K256+K257+K258+K259+K260</f>
        <v>0</v>
      </c>
      <c r="L254" s="17">
        <f>L255+L256+L257+L258+L259+L260</f>
        <v>100</v>
      </c>
    </row>
    <row r="255" spans="1:12" s="12" customFormat="1" ht="37.5" hidden="1" x14ac:dyDescent="0.25">
      <c r="A255" s="160"/>
      <c r="B255" s="159"/>
      <c r="C255" s="29" t="s">
        <v>197</v>
      </c>
      <c r="D255" s="17">
        <f t="shared" si="50"/>
        <v>100</v>
      </c>
      <c r="E255" s="17">
        <v>0</v>
      </c>
      <c r="F255" s="17">
        <v>100</v>
      </c>
      <c r="G255" s="18"/>
      <c r="H255" s="18"/>
      <c r="I255" s="18"/>
      <c r="J255" s="17">
        <f t="shared" si="51"/>
        <v>100</v>
      </c>
      <c r="K255" s="17">
        <v>0</v>
      </c>
      <c r="L255" s="17">
        <v>100</v>
      </c>
    </row>
    <row r="256" spans="1:12" s="12" customFormat="1" ht="37.5" hidden="1" x14ac:dyDescent="0.25">
      <c r="A256" s="160"/>
      <c r="B256" s="159"/>
      <c r="C256" s="29" t="s">
        <v>198</v>
      </c>
      <c r="D256" s="17">
        <f t="shared" si="50"/>
        <v>0</v>
      </c>
      <c r="E256" s="17">
        <v>0</v>
      </c>
      <c r="F256" s="17">
        <v>0</v>
      </c>
      <c r="G256" s="18"/>
      <c r="H256" s="18"/>
      <c r="I256" s="18"/>
      <c r="J256" s="17">
        <f t="shared" si="51"/>
        <v>0</v>
      </c>
      <c r="K256" s="17">
        <v>0</v>
      </c>
      <c r="L256" s="17">
        <v>0</v>
      </c>
    </row>
    <row r="257" spans="1:12" s="12" customFormat="1" ht="37.5" hidden="1" x14ac:dyDescent="0.25">
      <c r="A257" s="160"/>
      <c r="B257" s="159"/>
      <c r="C257" s="29" t="s">
        <v>199</v>
      </c>
      <c r="D257" s="17">
        <f t="shared" si="50"/>
        <v>0</v>
      </c>
      <c r="E257" s="17">
        <v>0</v>
      </c>
      <c r="F257" s="17">
        <v>0</v>
      </c>
      <c r="G257" s="18"/>
      <c r="H257" s="18"/>
      <c r="I257" s="18"/>
      <c r="J257" s="17">
        <f t="shared" si="51"/>
        <v>0</v>
      </c>
      <c r="K257" s="17">
        <v>0</v>
      </c>
      <c r="L257" s="17">
        <v>0</v>
      </c>
    </row>
    <row r="258" spans="1:12" s="12" customFormat="1" ht="37.5" hidden="1" x14ac:dyDescent="0.25">
      <c r="A258" s="160"/>
      <c r="B258" s="159"/>
      <c r="C258" s="29" t="s">
        <v>200</v>
      </c>
      <c r="D258" s="17">
        <f t="shared" si="50"/>
        <v>0</v>
      </c>
      <c r="E258" s="17">
        <v>0</v>
      </c>
      <c r="F258" s="17">
        <v>0</v>
      </c>
      <c r="G258" s="18"/>
      <c r="H258" s="18"/>
      <c r="I258" s="18"/>
      <c r="J258" s="17">
        <f t="shared" si="51"/>
        <v>0</v>
      </c>
      <c r="K258" s="17">
        <v>0</v>
      </c>
      <c r="L258" s="17">
        <v>0</v>
      </c>
    </row>
    <row r="259" spans="1:12" s="12" customFormat="1" ht="37.5" hidden="1" x14ac:dyDescent="0.25">
      <c r="A259" s="160"/>
      <c r="B259" s="159"/>
      <c r="C259" s="29" t="s">
        <v>201</v>
      </c>
      <c r="D259" s="17">
        <f t="shared" si="50"/>
        <v>0</v>
      </c>
      <c r="E259" s="17">
        <v>0</v>
      </c>
      <c r="F259" s="17">
        <v>0</v>
      </c>
      <c r="G259" s="18"/>
      <c r="H259" s="18"/>
      <c r="I259" s="18"/>
      <c r="J259" s="17">
        <f t="shared" si="51"/>
        <v>0</v>
      </c>
      <c r="K259" s="17">
        <v>0</v>
      </c>
      <c r="L259" s="17">
        <v>0</v>
      </c>
    </row>
    <row r="260" spans="1:12" s="12" customFormat="1" ht="37.5" hidden="1" x14ac:dyDescent="0.25">
      <c r="A260" s="160"/>
      <c r="B260" s="159"/>
      <c r="C260" s="29" t="s">
        <v>202</v>
      </c>
      <c r="D260" s="17">
        <f t="shared" si="50"/>
        <v>0</v>
      </c>
      <c r="E260" s="17">
        <v>0</v>
      </c>
      <c r="F260" s="17">
        <v>0</v>
      </c>
      <c r="G260" s="18"/>
      <c r="H260" s="18"/>
      <c r="I260" s="18"/>
      <c r="J260" s="17">
        <f t="shared" si="51"/>
        <v>0</v>
      </c>
      <c r="K260" s="17">
        <v>0</v>
      </c>
      <c r="L260" s="17">
        <v>0</v>
      </c>
    </row>
    <row r="261" spans="1:12" s="12" customFormat="1" ht="37.5" hidden="1" x14ac:dyDescent="0.25">
      <c r="A261" s="160"/>
      <c r="B261" s="159"/>
      <c r="C261" s="28" t="s">
        <v>203</v>
      </c>
      <c r="D261" s="17">
        <f t="shared" si="50"/>
        <v>0</v>
      </c>
      <c r="E261" s="17">
        <v>0</v>
      </c>
      <c r="F261" s="17">
        <v>0</v>
      </c>
      <c r="G261" s="18"/>
      <c r="H261" s="18"/>
      <c r="I261" s="18"/>
      <c r="J261" s="17">
        <f t="shared" si="51"/>
        <v>0</v>
      </c>
      <c r="K261" s="17">
        <v>0</v>
      </c>
      <c r="L261" s="17">
        <v>0</v>
      </c>
    </row>
    <row r="262" spans="1:12" s="12" customFormat="1" ht="18.75" hidden="1" x14ac:dyDescent="0.25">
      <c r="A262" s="160"/>
      <c r="B262" s="159"/>
      <c r="C262" s="28" t="s">
        <v>204</v>
      </c>
      <c r="D262" s="17">
        <f t="shared" si="50"/>
        <v>0</v>
      </c>
      <c r="E262" s="17">
        <v>0</v>
      </c>
      <c r="F262" s="17">
        <v>0</v>
      </c>
      <c r="G262" s="18"/>
      <c r="H262" s="18"/>
      <c r="I262" s="18"/>
      <c r="J262" s="17">
        <f t="shared" si="51"/>
        <v>0</v>
      </c>
      <c r="K262" s="17">
        <v>0</v>
      </c>
      <c r="L262" s="17">
        <v>0</v>
      </c>
    </row>
    <row r="263" spans="1:12" s="12" customFormat="1" ht="18.75" hidden="1" x14ac:dyDescent="0.25">
      <c r="A263" s="160"/>
      <c r="B263" s="159"/>
      <c r="C263" s="28" t="s">
        <v>205</v>
      </c>
      <c r="D263" s="17">
        <f t="shared" si="50"/>
        <v>0</v>
      </c>
      <c r="E263" s="17">
        <v>0</v>
      </c>
      <c r="F263" s="17">
        <v>0</v>
      </c>
      <c r="G263" s="18"/>
      <c r="H263" s="18"/>
      <c r="I263" s="18"/>
      <c r="J263" s="17">
        <f t="shared" si="51"/>
        <v>0</v>
      </c>
      <c r="K263" s="17">
        <v>0</v>
      </c>
      <c r="L263" s="17">
        <v>0</v>
      </c>
    </row>
    <row r="264" spans="1:12" s="12" customFormat="1" ht="18.75" hidden="1" customHeight="1" x14ac:dyDescent="0.25">
      <c r="A264" s="160" t="s">
        <v>255</v>
      </c>
      <c r="B264" s="159" t="s">
        <v>256</v>
      </c>
      <c r="C264" s="28" t="s">
        <v>193</v>
      </c>
      <c r="D264" s="17">
        <f t="shared" si="50"/>
        <v>100</v>
      </c>
      <c r="E264" s="17">
        <f>E265+E275+E276</f>
        <v>0</v>
      </c>
      <c r="F264" s="17">
        <f>F265+F275+F276</f>
        <v>100</v>
      </c>
      <c r="G264" s="18"/>
      <c r="H264" s="18"/>
      <c r="I264" s="18"/>
      <c r="J264" s="17">
        <f t="shared" si="51"/>
        <v>100</v>
      </c>
      <c r="K264" s="17">
        <f>K265+K275+K276</f>
        <v>0</v>
      </c>
      <c r="L264" s="17">
        <f>L265+L275+L276</f>
        <v>100</v>
      </c>
    </row>
    <row r="265" spans="1:12" s="12" customFormat="1" ht="18.75" hidden="1" x14ac:dyDescent="0.25">
      <c r="A265" s="160"/>
      <c r="B265" s="159"/>
      <c r="C265" s="28" t="s">
        <v>194</v>
      </c>
      <c r="D265" s="17">
        <f t="shared" si="50"/>
        <v>100</v>
      </c>
      <c r="E265" s="17">
        <f>E267+E274</f>
        <v>0</v>
      </c>
      <c r="F265" s="17">
        <f>F267+F274</f>
        <v>100</v>
      </c>
      <c r="G265" s="18"/>
      <c r="H265" s="18"/>
      <c r="I265" s="18"/>
      <c r="J265" s="17">
        <f t="shared" si="51"/>
        <v>100</v>
      </c>
      <c r="K265" s="17">
        <f>K267+K274</f>
        <v>0</v>
      </c>
      <c r="L265" s="17">
        <f>L267+L274</f>
        <v>100</v>
      </c>
    </row>
    <row r="266" spans="1:12" s="12" customFormat="1" ht="18.75" hidden="1" x14ac:dyDescent="0.25">
      <c r="A266" s="160"/>
      <c r="B266" s="159"/>
      <c r="C266" s="28" t="s">
        <v>195</v>
      </c>
      <c r="D266" s="17"/>
      <c r="E266" s="17"/>
      <c r="F266" s="17"/>
      <c r="G266" s="18"/>
      <c r="H266" s="18"/>
      <c r="I266" s="18"/>
      <c r="J266" s="17"/>
      <c r="K266" s="17"/>
      <c r="L266" s="17"/>
    </row>
    <row r="267" spans="1:12" s="12" customFormat="1" ht="37.5" hidden="1" x14ac:dyDescent="0.25">
      <c r="A267" s="160"/>
      <c r="B267" s="159"/>
      <c r="C267" s="28" t="s">
        <v>196</v>
      </c>
      <c r="D267" s="17">
        <f t="shared" ref="D267:D278" si="52">E267+F267</f>
        <v>100</v>
      </c>
      <c r="E267" s="17">
        <f>E268+E269+E270+E271+E272+E273</f>
        <v>0</v>
      </c>
      <c r="F267" s="17">
        <f>F268+F269+F270+F271+F272+F273</f>
        <v>100</v>
      </c>
      <c r="G267" s="18"/>
      <c r="H267" s="18"/>
      <c r="I267" s="18"/>
      <c r="J267" s="17">
        <f t="shared" ref="J267:J278" si="53">K267+L267</f>
        <v>100</v>
      </c>
      <c r="K267" s="17">
        <f>K268+K269+K270+K271+K272+K273</f>
        <v>0</v>
      </c>
      <c r="L267" s="17">
        <f>L268+L269+L270+L271+L272+L273</f>
        <v>100</v>
      </c>
    </row>
    <row r="268" spans="1:12" s="12" customFormat="1" ht="37.5" hidden="1" x14ac:dyDescent="0.25">
      <c r="A268" s="160"/>
      <c r="B268" s="159"/>
      <c r="C268" s="29" t="s">
        <v>197</v>
      </c>
      <c r="D268" s="17">
        <f t="shared" si="52"/>
        <v>100</v>
      </c>
      <c r="E268" s="17">
        <v>0</v>
      </c>
      <c r="F268" s="17">
        <v>100</v>
      </c>
      <c r="G268" s="18"/>
      <c r="H268" s="18"/>
      <c r="I268" s="18"/>
      <c r="J268" s="17">
        <f t="shared" si="53"/>
        <v>100</v>
      </c>
      <c r="K268" s="17">
        <v>0</v>
      </c>
      <c r="L268" s="17">
        <v>100</v>
      </c>
    </row>
    <row r="269" spans="1:12" s="12" customFormat="1" ht="37.5" hidden="1" x14ac:dyDescent="0.25">
      <c r="A269" s="160"/>
      <c r="B269" s="159"/>
      <c r="C269" s="29" t="s">
        <v>198</v>
      </c>
      <c r="D269" s="17">
        <f t="shared" si="52"/>
        <v>0</v>
      </c>
      <c r="E269" s="17">
        <v>0</v>
      </c>
      <c r="F269" s="17">
        <v>0</v>
      </c>
      <c r="G269" s="18"/>
      <c r="H269" s="18"/>
      <c r="I269" s="18"/>
      <c r="J269" s="17">
        <f t="shared" si="53"/>
        <v>0</v>
      </c>
      <c r="K269" s="17">
        <v>0</v>
      </c>
      <c r="L269" s="17">
        <v>0</v>
      </c>
    </row>
    <row r="270" spans="1:12" s="12" customFormat="1" ht="37.5" hidden="1" x14ac:dyDescent="0.25">
      <c r="A270" s="160"/>
      <c r="B270" s="159"/>
      <c r="C270" s="29" t="s">
        <v>199</v>
      </c>
      <c r="D270" s="17">
        <f t="shared" si="52"/>
        <v>0</v>
      </c>
      <c r="E270" s="17">
        <v>0</v>
      </c>
      <c r="F270" s="17">
        <v>0</v>
      </c>
      <c r="G270" s="18"/>
      <c r="H270" s="18"/>
      <c r="I270" s="18"/>
      <c r="J270" s="17">
        <f t="shared" si="53"/>
        <v>0</v>
      </c>
      <c r="K270" s="17">
        <v>0</v>
      </c>
      <c r="L270" s="17">
        <v>0</v>
      </c>
    </row>
    <row r="271" spans="1:12" s="12" customFormat="1" ht="37.5" hidden="1" x14ac:dyDescent="0.25">
      <c r="A271" s="160"/>
      <c r="B271" s="159"/>
      <c r="C271" s="29" t="s">
        <v>200</v>
      </c>
      <c r="D271" s="17">
        <f t="shared" si="52"/>
        <v>0</v>
      </c>
      <c r="E271" s="17">
        <v>0</v>
      </c>
      <c r="F271" s="17">
        <v>0</v>
      </c>
      <c r="G271" s="18"/>
      <c r="H271" s="18"/>
      <c r="I271" s="18"/>
      <c r="J271" s="17">
        <f t="shared" si="53"/>
        <v>0</v>
      </c>
      <c r="K271" s="17">
        <v>0</v>
      </c>
      <c r="L271" s="17">
        <v>0</v>
      </c>
    </row>
    <row r="272" spans="1:12" s="12" customFormat="1" ht="37.5" hidden="1" x14ac:dyDescent="0.25">
      <c r="A272" s="160"/>
      <c r="B272" s="159"/>
      <c r="C272" s="29" t="s">
        <v>201</v>
      </c>
      <c r="D272" s="17">
        <f t="shared" si="52"/>
        <v>0</v>
      </c>
      <c r="E272" s="17">
        <v>0</v>
      </c>
      <c r="F272" s="17">
        <v>0</v>
      </c>
      <c r="G272" s="18"/>
      <c r="H272" s="18"/>
      <c r="I272" s="18"/>
      <c r="J272" s="17">
        <f t="shared" si="53"/>
        <v>0</v>
      </c>
      <c r="K272" s="17">
        <v>0</v>
      </c>
      <c r="L272" s="17">
        <v>0</v>
      </c>
    </row>
    <row r="273" spans="1:12" s="12" customFormat="1" ht="37.5" hidden="1" x14ac:dyDescent="0.25">
      <c r="A273" s="160"/>
      <c r="B273" s="159"/>
      <c r="C273" s="29" t="s">
        <v>202</v>
      </c>
      <c r="D273" s="17">
        <f t="shared" si="52"/>
        <v>0</v>
      </c>
      <c r="E273" s="17">
        <v>0</v>
      </c>
      <c r="F273" s="17">
        <v>0</v>
      </c>
      <c r="G273" s="18"/>
      <c r="H273" s="18"/>
      <c r="I273" s="18"/>
      <c r="J273" s="17">
        <f t="shared" si="53"/>
        <v>0</v>
      </c>
      <c r="K273" s="17">
        <v>0</v>
      </c>
      <c r="L273" s="17">
        <v>0</v>
      </c>
    </row>
    <row r="274" spans="1:12" s="12" customFormat="1" ht="37.5" hidden="1" x14ac:dyDescent="0.25">
      <c r="A274" s="160"/>
      <c r="B274" s="159"/>
      <c r="C274" s="28" t="s">
        <v>203</v>
      </c>
      <c r="D274" s="17">
        <f t="shared" si="52"/>
        <v>0</v>
      </c>
      <c r="E274" s="17">
        <v>0</v>
      </c>
      <c r="F274" s="17">
        <v>0</v>
      </c>
      <c r="G274" s="18"/>
      <c r="H274" s="18"/>
      <c r="I274" s="18"/>
      <c r="J274" s="17">
        <f t="shared" si="53"/>
        <v>0</v>
      </c>
      <c r="K274" s="17">
        <v>0</v>
      </c>
      <c r="L274" s="17">
        <v>0</v>
      </c>
    </row>
    <row r="275" spans="1:12" s="12" customFormat="1" ht="18.75" hidden="1" x14ac:dyDescent="0.25">
      <c r="A275" s="160"/>
      <c r="B275" s="159"/>
      <c r="C275" s="28" t="s">
        <v>204</v>
      </c>
      <c r="D275" s="17">
        <f t="shared" si="52"/>
        <v>0</v>
      </c>
      <c r="E275" s="17">
        <v>0</v>
      </c>
      <c r="F275" s="17">
        <v>0</v>
      </c>
      <c r="G275" s="18"/>
      <c r="H275" s="18"/>
      <c r="I275" s="18"/>
      <c r="J275" s="17">
        <f t="shared" si="53"/>
        <v>0</v>
      </c>
      <c r="K275" s="17">
        <v>0</v>
      </c>
      <c r="L275" s="17">
        <v>0</v>
      </c>
    </row>
    <row r="276" spans="1:12" s="12" customFormat="1" ht="18.75" hidden="1" x14ac:dyDescent="0.25">
      <c r="A276" s="160"/>
      <c r="B276" s="159"/>
      <c r="C276" s="28" t="s">
        <v>205</v>
      </c>
      <c r="D276" s="17">
        <f t="shared" si="52"/>
        <v>0</v>
      </c>
      <c r="E276" s="17">
        <v>0</v>
      </c>
      <c r="F276" s="17">
        <v>0</v>
      </c>
      <c r="G276" s="18"/>
      <c r="H276" s="18"/>
      <c r="I276" s="18"/>
      <c r="J276" s="17">
        <f t="shared" si="53"/>
        <v>0</v>
      </c>
      <c r="K276" s="17">
        <v>0</v>
      </c>
      <c r="L276" s="17">
        <v>0</v>
      </c>
    </row>
    <row r="277" spans="1:12" s="12" customFormat="1" ht="18.75" hidden="1" customHeight="1" x14ac:dyDescent="0.25">
      <c r="A277" s="160" t="s">
        <v>257</v>
      </c>
      <c r="B277" s="159" t="s">
        <v>258</v>
      </c>
      <c r="C277" s="28" t="s">
        <v>193</v>
      </c>
      <c r="D277" s="17">
        <f t="shared" si="52"/>
        <v>100</v>
      </c>
      <c r="E277" s="17">
        <f>E278+E288+E289</f>
        <v>0</v>
      </c>
      <c r="F277" s="17">
        <f>F278+F288+F289</f>
        <v>100</v>
      </c>
      <c r="G277" s="18"/>
      <c r="H277" s="18"/>
      <c r="I277" s="18"/>
      <c r="J277" s="17">
        <f t="shared" si="53"/>
        <v>100</v>
      </c>
      <c r="K277" s="17">
        <f>K278+K288+K289</f>
        <v>0</v>
      </c>
      <c r="L277" s="17">
        <f>L278+L288+L289</f>
        <v>100</v>
      </c>
    </row>
    <row r="278" spans="1:12" s="12" customFormat="1" ht="18.75" hidden="1" x14ac:dyDescent="0.25">
      <c r="A278" s="160"/>
      <c r="B278" s="159"/>
      <c r="C278" s="28" t="s">
        <v>194</v>
      </c>
      <c r="D278" s="17">
        <f t="shared" si="52"/>
        <v>100</v>
      </c>
      <c r="E278" s="17">
        <f>E280+E287</f>
        <v>0</v>
      </c>
      <c r="F278" s="17">
        <f>F280+F287</f>
        <v>100</v>
      </c>
      <c r="G278" s="18"/>
      <c r="H278" s="18"/>
      <c r="I278" s="18"/>
      <c r="J278" s="17">
        <f t="shared" si="53"/>
        <v>100</v>
      </c>
      <c r="K278" s="17">
        <f>K280+K287</f>
        <v>0</v>
      </c>
      <c r="L278" s="17">
        <f>L280+L287</f>
        <v>100</v>
      </c>
    </row>
    <row r="279" spans="1:12" s="12" customFormat="1" ht="18.75" hidden="1" x14ac:dyDescent="0.25">
      <c r="A279" s="160"/>
      <c r="B279" s="159"/>
      <c r="C279" s="28" t="s">
        <v>195</v>
      </c>
      <c r="D279" s="17"/>
      <c r="E279" s="17"/>
      <c r="F279" s="17"/>
      <c r="G279" s="18"/>
      <c r="H279" s="18"/>
      <c r="I279" s="18"/>
      <c r="J279" s="17"/>
      <c r="K279" s="17"/>
      <c r="L279" s="17"/>
    </row>
    <row r="280" spans="1:12" s="12" customFormat="1" ht="37.5" hidden="1" x14ac:dyDescent="0.25">
      <c r="A280" s="160"/>
      <c r="B280" s="159"/>
      <c r="C280" s="28" t="s">
        <v>196</v>
      </c>
      <c r="D280" s="17">
        <f t="shared" ref="D280:D291" si="54">E280+F280</f>
        <v>100</v>
      </c>
      <c r="E280" s="17">
        <f>E281+E282+E283+E284+E285+E286</f>
        <v>0</v>
      </c>
      <c r="F280" s="17">
        <f>F281+F282+F283+F284+F285+F286</f>
        <v>100</v>
      </c>
      <c r="G280" s="18"/>
      <c r="H280" s="18"/>
      <c r="I280" s="18"/>
      <c r="J280" s="17">
        <f t="shared" ref="J280:J291" si="55">K280+L280</f>
        <v>100</v>
      </c>
      <c r="K280" s="17">
        <f>K281+K282+K283+K284+K285+K286</f>
        <v>0</v>
      </c>
      <c r="L280" s="17">
        <f>L281+L282+L283+L284+L285+L286</f>
        <v>100</v>
      </c>
    </row>
    <row r="281" spans="1:12" s="12" customFormat="1" ht="37.5" hidden="1" x14ac:dyDescent="0.25">
      <c r="A281" s="160"/>
      <c r="B281" s="159"/>
      <c r="C281" s="29" t="s">
        <v>197</v>
      </c>
      <c r="D281" s="17">
        <f t="shared" si="54"/>
        <v>100</v>
      </c>
      <c r="E281" s="17">
        <v>0</v>
      </c>
      <c r="F281" s="17">
        <v>100</v>
      </c>
      <c r="G281" s="18"/>
      <c r="H281" s="18"/>
      <c r="I281" s="18"/>
      <c r="J281" s="17">
        <f t="shared" si="55"/>
        <v>100</v>
      </c>
      <c r="K281" s="17">
        <v>0</v>
      </c>
      <c r="L281" s="17">
        <v>100</v>
      </c>
    </row>
    <row r="282" spans="1:12" s="12" customFormat="1" ht="37.5" hidden="1" x14ac:dyDescent="0.25">
      <c r="A282" s="160"/>
      <c r="B282" s="159"/>
      <c r="C282" s="29" t="s">
        <v>198</v>
      </c>
      <c r="D282" s="17">
        <f t="shared" si="54"/>
        <v>0</v>
      </c>
      <c r="E282" s="17">
        <v>0</v>
      </c>
      <c r="F282" s="17">
        <v>0</v>
      </c>
      <c r="G282" s="18"/>
      <c r="H282" s="18"/>
      <c r="I282" s="18"/>
      <c r="J282" s="17">
        <f t="shared" si="55"/>
        <v>0</v>
      </c>
      <c r="K282" s="17">
        <v>0</v>
      </c>
      <c r="L282" s="17">
        <v>0</v>
      </c>
    </row>
    <row r="283" spans="1:12" s="12" customFormat="1" ht="37.5" hidden="1" x14ac:dyDescent="0.25">
      <c r="A283" s="160"/>
      <c r="B283" s="159"/>
      <c r="C283" s="29" t="s">
        <v>199</v>
      </c>
      <c r="D283" s="17">
        <f t="shared" si="54"/>
        <v>0</v>
      </c>
      <c r="E283" s="17">
        <v>0</v>
      </c>
      <c r="F283" s="17">
        <v>0</v>
      </c>
      <c r="G283" s="18"/>
      <c r="H283" s="18"/>
      <c r="I283" s="18"/>
      <c r="J283" s="17">
        <f t="shared" si="55"/>
        <v>0</v>
      </c>
      <c r="K283" s="17">
        <v>0</v>
      </c>
      <c r="L283" s="17">
        <v>0</v>
      </c>
    </row>
    <row r="284" spans="1:12" s="12" customFormat="1" ht="37.5" hidden="1" x14ac:dyDescent="0.25">
      <c r="A284" s="160"/>
      <c r="B284" s="159"/>
      <c r="C284" s="29" t="s">
        <v>200</v>
      </c>
      <c r="D284" s="17">
        <f t="shared" si="54"/>
        <v>0</v>
      </c>
      <c r="E284" s="17">
        <v>0</v>
      </c>
      <c r="F284" s="17">
        <v>0</v>
      </c>
      <c r="G284" s="18"/>
      <c r="H284" s="18"/>
      <c r="I284" s="18"/>
      <c r="J284" s="17">
        <f t="shared" si="55"/>
        <v>0</v>
      </c>
      <c r="K284" s="17">
        <v>0</v>
      </c>
      <c r="L284" s="17">
        <v>0</v>
      </c>
    </row>
    <row r="285" spans="1:12" s="12" customFormat="1" ht="37.5" hidden="1" x14ac:dyDescent="0.25">
      <c r="A285" s="160"/>
      <c r="B285" s="159"/>
      <c r="C285" s="29" t="s">
        <v>201</v>
      </c>
      <c r="D285" s="17">
        <f t="shared" si="54"/>
        <v>0</v>
      </c>
      <c r="E285" s="17">
        <v>0</v>
      </c>
      <c r="F285" s="17">
        <v>0</v>
      </c>
      <c r="G285" s="18"/>
      <c r="H285" s="18"/>
      <c r="I285" s="18"/>
      <c r="J285" s="17">
        <f t="shared" si="55"/>
        <v>0</v>
      </c>
      <c r="K285" s="17">
        <v>0</v>
      </c>
      <c r="L285" s="17">
        <v>0</v>
      </c>
    </row>
    <row r="286" spans="1:12" s="12" customFormat="1" ht="37.5" hidden="1" x14ac:dyDescent="0.25">
      <c r="A286" s="160"/>
      <c r="B286" s="159"/>
      <c r="C286" s="29" t="s">
        <v>202</v>
      </c>
      <c r="D286" s="17">
        <f t="shared" si="54"/>
        <v>0</v>
      </c>
      <c r="E286" s="17">
        <v>0</v>
      </c>
      <c r="F286" s="17">
        <v>0</v>
      </c>
      <c r="G286" s="18"/>
      <c r="H286" s="18"/>
      <c r="I286" s="18"/>
      <c r="J286" s="17">
        <f t="shared" si="55"/>
        <v>0</v>
      </c>
      <c r="K286" s="17">
        <v>0</v>
      </c>
      <c r="L286" s="17">
        <v>0</v>
      </c>
    </row>
    <row r="287" spans="1:12" s="12" customFormat="1" ht="37.5" hidden="1" x14ac:dyDescent="0.25">
      <c r="A287" s="160"/>
      <c r="B287" s="159"/>
      <c r="C287" s="28" t="s">
        <v>203</v>
      </c>
      <c r="D287" s="17">
        <f t="shared" si="54"/>
        <v>0</v>
      </c>
      <c r="E287" s="17">
        <v>0</v>
      </c>
      <c r="F287" s="17">
        <v>0</v>
      </c>
      <c r="G287" s="18"/>
      <c r="H287" s="18"/>
      <c r="I287" s="18"/>
      <c r="J287" s="17">
        <f t="shared" si="55"/>
        <v>0</v>
      </c>
      <c r="K287" s="17">
        <v>0</v>
      </c>
      <c r="L287" s="17">
        <v>0</v>
      </c>
    </row>
    <row r="288" spans="1:12" s="12" customFormat="1" ht="18.75" hidden="1" x14ac:dyDescent="0.25">
      <c r="A288" s="160"/>
      <c r="B288" s="159"/>
      <c r="C288" s="28" t="s">
        <v>204</v>
      </c>
      <c r="D288" s="17">
        <f t="shared" si="54"/>
        <v>0</v>
      </c>
      <c r="E288" s="17">
        <v>0</v>
      </c>
      <c r="F288" s="17">
        <v>0</v>
      </c>
      <c r="G288" s="18"/>
      <c r="H288" s="18"/>
      <c r="I288" s="18"/>
      <c r="J288" s="17">
        <f t="shared" si="55"/>
        <v>0</v>
      </c>
      <c r="K288" s="17">
        <v>0</v>
      </c>
      <c r="L288" s="17">
        <v>0</v>
      </c>
    </row>
    <row r="289" spans="1:12" s="12" customFormat="1" ht="18.75" hidden="1" x14ac:dyDescent="0.25">
      <c r="A289" s="160"/>
      <c r="B289" s="159"/>
      <c r="C289" s="28" t="s">
        <v>205</v>
      </c>
      <c r="D289" s="17">
        <f t="shared" si="54"/>
        <v>0</v>
      </c>
      <c r="E289" s="17">
        <v>0</v>
      </c>
      <c r="F289" s="17">
        <v>0</v>
      </c>
      <c r="G289" s="18"/>
      <c r="H289" s="18"/>
      <c r="I289" s="18"/>
      <c r="J289" s="17">
        <f t="shared" si="55"/>
        <v>0</v>
      </c>
      <c r="K289" s="17">
        <v>0</v>
      </c>
      <c r="L289" s="17">
        <v>0</v>
      </c>
    </row>
    <row r="290" spans="1:12" s="12" customFormat="1" ht="18.75" hidden="1" customHeight="1" x14ac:dyDescent="0.25">
      <c r="A290" s="160" t="s">
        <v>259</v>
      </c>
      <c r="B290" s="159" t="s">
        <v>260</v>
      </c>
      <c r="C290" s="28" t="s">
        <v>193</v>
      </c>
      <c r="D290" s="17">
        <f t="shared" si="54"/>
        <v>100</v>
      </c>
      <c r="E290" s="17">
        <f>E291+E301+E302</f>
        <v>0</v>
      </c>
      <c r="F290" s="17">
        <f>F291+F301+F302</f>
        <v>100</v>
      </c>
      <c r="G290" s="18"/>
      <c r="H290" s="18"/>
      <c r="I290" s="18"/>
      <c r="J290" s="17">
        <f t="shared" si="55"/>
        <v>100</v>
      </c>
      <c r="K290" s="17">
        <f>K291+K301+K302</f>
        <v>0</v>
      </c>
      <c r="L290" s="17">
        <f>L291+L301+L302</f>
        <v>100</v>
      </c>
    </row>
    <row r="291" spans="1:12" s="12" customFormat="1" ht="18.75" hidden="1" x14ac:dyDescent="0.25">
      <c r="A291" s="160"/>
      <c r="B291" s="159"/>
      <c r="C291" s="28" t="s">
        <v>194</v>
      </c>
      <c r="D291" s="17">
        <f t="shared" si="54"/>
        <v>100</v>
      </c>
      <c r="E291" s="17">
        <f>E293+E300</f>
        <v>0</v>
      </c>
      <c r="F291" s="17">
        <f>F293+F300</f>
        <v>100</v>
      </c>
      <c r="G291" s="18"/>
      <c r="H291" s="18"/>
      <c r="I291" s="18"/>
      <c r="J291" s="17">
        <f t="shared" si="55"/>
        <v>100</v>
      </c>
      <c r="K291" s="17">
        <f>K293+K300</f>
        <v>0</v>
      </c>
      <c r="L291" s="17">
        <f>L293+L300</f>
        <v>100</v>
      </c>
    </row>
    <row r="292" spans="1:12" s="12" customFormat="1" ht="18.75" hidden="1" x14ac:dyDescent="0.25">
      <c r="A292" s="160"/>
      <c r="B292" s="159"/>
      <c r="C292" s="28" t="s">
        <v>195</v>
      </c>
      <c r="D292" s="17"/>
      <c r="E292" s="17"/>
      <c r="F292" s="17"/>
      <c r="G292" s="18"/>
      <c r="H292" s="18"/>
      <c r="I292" s="18"/>
      <c r="J292" s="17"/>
      <c r="K292" s="17"/>
      <c r="L292" s="17"/>
    </row>
    <row r="293" spans="1:12" s="12" customFormat="1" ht="37.5" hidden="1" x14ac:dyDescent="0.25">
      <c r="A293" s="160"/>
      <c r="B293" s="159"/>
      <c r="C293" s="28" t="s">
        <v>196</v>
      </c>
      <c r="D293" s="17">
        <f t="shared" ref="D293:D304" si="56">E293+F293</f>
        <v>100</v>
      </c>
      <c r="E293" s="17">
        <f>E294+E295+E296+E297+E298+E299</f>
        <v>0</v>
      </c>
      <c r="F293" s="17">
        <f>F294+F295+F296+F297+F298+F299</f>
        <v>100</v>
      </c>
      <c r="G293" s="18"/>
      <c r="H293" s="18"/>
      <c r="I293" s="18"/>
      <c r="J293" s="17">
        <f t="shared" ref="J293:J304" si="57">K293+L293</f>
        <v>100</v>
      </c>
      <c r="K293" s="17">
        <f>K294+K295+K296+K297+K298+K299</f>
        <v>0</v>
      </c>
      <c r="L293" s="17">
        <f>L294+L295+L296+L297+L298+L299</f>
        <v>100</v>
      </c>
    </row>
    <row r="294" spans="1:12" s="12" customFormat="1" ht="37.5" hidden="1" x14ac:dyDescent="0.25">
      <c r="A294" s="160"/>
      <c r="B294" s="159"/>
      <c r="C294" s="29" t="s">
        <v>197</v>
      </c>
      <c r="D294" s="17">
        <f t="shared" si="56"/>
        <v>100</v>
      </c>
      <c r="E294" s="17">
        <v>0</v>
      </c>
      <c r="F294" s="17">
        <v>100</v>
      </c>
      <c r="G294" s="18"/>
      <c r="H294" s="18"/>
      <c r="I294" s="18"/>
      <c r="J294" s="17">
        <f t="shared" si="57"/>
        <v>100</v>
      </c>
      <c r="K294" s="17">
        <v>0</v>
      </c>
      <c r="L294" s="17">
        <v>100</v>
      </c>
    </row>
    <row r="295" spans="1:12" s="12" customFormat="1" ht="37.5" hidden="1" x14ac:dyDescent="0.25">
      <c r="A295" s="160"/>
      <c r="B295" s="159"/>
      <c r="C295" s="29" t="s">
        <v>198</v>
      </c>
      <c r="D295" s="17">
        <f t="shared" si="56"/>
        <v>0</v>
      </c>
      <c r="E295" s="17">
        <v>0</v>
      </c>
      <c r="F295" s="17">
        <v>0</v>
      </c>
      <c r="G295" s="18"/>
      <c r="H295" s="18"/>
      <c r="I295" s="18"/>
      <c r="J295" s="17">
        <f t="shared" si="57"/>
        <v>0</v>
      </c>
      <c r="K295" s="17">
        <v>0</v>
      </c>
      <c r="L295" s="17">
        <v>0</v>
      </c>
    </row>
    <row r="296" spans="1:12" s="12" customFormat="1" ht="37.5" hidden="1" x14ac:dyDescent="0.25">
      <c r="A296" s="160"/>
      <c r="B296" s="159"/>
      <c r="C296" s="29" t="s">
        <v>199</v>
      </c>
      <c r="D296" s="17">
        <f t="shared" si="56"/>
        <v>0</v>
      </c>
      <c r="E296" s="17">
        <v>0</v>
      </c>
      <c r="F296" s="17">
        <v>0</v>
      </c>
      <c r="G296" s="18"/>
      <c r="H296" s="18"/>
      <c r="I296" s="18"/>
      <c r="J296" s="17">
        <f t="shared" si="57"/>
        <v>0</v>
      </c>
      <c r="K296" s="17">
        <v>0</v>
      </c>
      <c r="L296" s="17">
        <v>0</v>
      </c>
    </row>
    <row r="297" spans="1:12" s="12" customFormat="1" ht="37.5" hidden="1" x14ac:dyDescent="0.25">
      <c r="A297" s="160"/>
      <c r="B297" s="159"/>
      <c r="C297" s="29" t="s">
        <v>200</v>
      </c>
      <c r="D297" s="17">
        <f t="shared" si="56"/>
        <v>0</v>
      </c>
      <c r="E297" s="17">
        <v>0</v>
      </c>
      <c r="F297" s="17">
        <v>0</v>
      </c>
      <c r="G297" s="18"/>
      <c r="H297" s="18"/>
      <c r="I297" s="18"/>
      <c r="J297" s="17">
        <f t="shared" si="57"/>
        <v>0</v>
      </c>
      <c r="K297" s="17">
        <v>0</v>
      </c>
      <c r="L297" s="17">
        <v>0</v>
      </c>
    </row>
    <row r="298" spans="1:12" s="12" customFormat="1" ht="37.5" hidden="1" x14ac:dyDescent="0.25">
      <c r="A298" s="160"/>
      <c r="B298" s="159"/>
      <c r="C298" s="29" t="s">
        <v>201</v>
      </c>
      <c r="D298" s="17">
        <f t="shared" si="56"/>
        <v>0</v>
      </c>
      <c r="E298" s="17">
        <v>0</v>
      </c>
      <c r="F298" s="17">
        <v>0</v>
      </c>
      <c r="G298" s="18"/>
      <c r="H298" s="18"/>
      <c r="I298" s="18"/>
      <c r="J298" s="17">
        <f t="shared" si="57"/>
        <v>0</v>
      </c>
      <c r="K298" s="17">
        <v>0</v>
      </c>
      <c r="L298" s="17">
        <v>0</v>
      </c>
    </row>
    <row r="299" spans="1:12" s="12" customFormat="1" ht="37.5" hidden="1" x14ac:dyDescent="0.25">
      <c r="A299" s="160"/>
      <c r="B299" s="159"/>
      <c r="C299" s="29" t="s">
        <v>202</v>
      </c>
      <c r="D299" s="17">
        <f t="shared" si="56"/>
        <v>0</v>
      </c>
      <c r="E299" s="17">
        <v>0</v>
      </c>
      <c r="F299" s="17">
        <v>0</v>
      </c>
      <c r="G299" s="18"/>
      <c r="H299" s="18"/>
      <c r="I299" s="18"/>
      <c r="J299" s="17">
        <f t="shared" si="57"/>
        <v>0</v>
      </c>
      <c r="K299" s="17">
        <v>0</v>
      </c>
      <c r="L299" s="17">
        <v>0</v>
      </c>
    </row>
    <row r="300" spans="1:12" s="12" customFormat="1" ht="37.5" hidden="1" x14ac:dyDescent="0.25">
      <c r="A300" s="160"/>
      <c r="B300" s="159"/>
      <c r="C300" s="28" t="s">
        <v>203</v>
      </c>
      <c r="D300" s="17">
        <f t="shared" si="56"/>
        <v>0</v>
      </c>
      <c r="E300" s="17">
        <v>0</v>
      </c>
      <c r="F300" s="17">
        <v>0</v>
      </c>
      <c r="G300" s="18"/>
      <c r="H300" s="18"/>
      <c r="I300" s="18"/>
      <c r="J300" s="17">
        <f t="shared" si="57"/>
        <v>0</v>
      </c>
      <c r="K300" s="17">
        <v>0</v>
      </c>
      <c r="L300" s="17">
        <v>0</v>
      </c>
    </row>
    <row r="301" spans="1:12" s="12" customFormat="1" ht="18.75" hidden="1" x14ac:dyDescent="0.25">
      <c r="A301" s="160"/>
      <c r="B301" s="159"/>
      <c r="C301" s="28" t="s">
        <v>204</v>
      </c>
      <c r="D301" s="17">
        <f t="shared" si="56"/>
        <v>0</v>
      </c>
      <c r="E301" s="17">
        <v>0</v>
      </c>
      <c r="F301" s="17">
        <v>0</v>
      </c>
      <c r="G301" s="18"/>
      <c r="H301" s="18"/>
      <c r="I301" s="18"/>
      <c r="J301" s="17">
        <f t="shared" si="57"/>
        <v>0</v>
      </c>
      <c r="K301" s="17">
        <v>0</v>
      </c>
      <c r="L301" s="17">
        <v>0</v>
      </c>
    </row>
    <row r="302" spans="1:12" s="12" customFormat="1" ht="18.75" hidden="1" x14ac:dyDescent="0.25">
      <c r="A302" s="160"/>
      <c r="B302" s="159"/>
      <c r="C302" s="28" t="s">
        <v>205</v>
      </c>
      <c r="D302" s="17">
        <f t="shared" si="56"/>
        <v>0</v>
      </c>
      <c r="E302" s="17">
        <v>0</v>
      </c>
      <c r="F302" s="17">
        <v>0</v>
      </c>
      <c r="G302" s="18"/>
      <c r="H302" s="18"/>
      <c r="I302" s="18"/>
      <c r="J302" s="17">
        <f t="shared" si="57"/>
        <v>0</v>
      </c>
      <c r="K302" s="17">
        <v>0</v>
      </c>
      <c r="L302" s="17">
        <v>0</v>
      </c>
    </row>
    <row r="303" spans="1:12" s="12" customFormat="1" ht="18.75" hidden="1" customHeight="1" x14ac:dyDescent="0.25">
      <c r="A303" s="160" t="s">
        <v>261</v>
      </c>
      <c r="B303" s="159" t="s">
        <v>262</v>
      </c>
      <c r="C303" s="28" t="s">
        <v>193</v>
      </c>
      <c r="D303" s="17">
        <f t="shared" si="56"/>
        <v>100</v>
      </c>
      <c r="E303" s="17">
        <f>E304+E314+E315</f>
        <v>0</v>
      </c>
      <c r="F303" s="17">
        <f>F304+F314+F315</f>
        <v>100</v>
      </c>
      <c r="G303" s="18"/>
      <c r="H303" s="18"/>
      <c r="I303" s="18"/>
      <c r="J303" s="17">
        <f t="shared" si="57"/>
        <v>100</v>
      </c>
      <c r="K303" s="17">
        <f>K304+K314+K315</f>
        <v>0</v>
      </c>
      <c r="L303" s="17">
        <f>L304+L314+L315</f>
        <v>100</v>
      </c>
    </row>
    <row r="304" spans="1:12" s="12" customFormat="1" ht="18.75" hidden="1" x14ac:dyDescent="0.25">
      <c r="A304" s="160"/>
      <c r="B304" s="159"/>
      <c r="C304" s="28" t="s">
        <v>194</v>
      </c>
      <c r="D304" s="17">
        <f t="shared" si="56"/>
        <v>100</v>
      </c>
      <c r="E304" s="17">
        <f>E306+E313</f>
        <v>0</v>
      </c>
      <c r="F304" s="17">
        <f>F306+F313</f>
        <v>100</v>
      </c>
      <c r="G304" s="18"/>
      <c r="H304" s="18"/>
      <c r="I304" s="18"/>
      <c r="J304" s="17">
        <f t="shared" si="57"/>
        <v>100</v>
      </c>
      <c r="K304" s="17">
        <f>K306+K313</f>
        <v>0</v>
      </c>
      <c r="L304" s="17">
        <f>L306+L313</f>
        <v>100</v>
      </c>
    </row>
    <row r="305" spans="1:12" s="12" customFormat="1" ht="18.75" hidden="1" x14ac:dyDescent="0.25">
      <c r="A305" s="160"/>
      <c r="B305" s="159"/>
      <c r="C305" s="28" t="s">
        <v>195</v>
      </c>
      <c r="D305" s="17"/>
      <c r="E305" s="17"/>
      <c r="F305" s="17"/>
      <c r="G305" s="18"/>
      <c r="H305" s="18"/>
      <c r="I305" s="18"/>
      <c r="J305" s="17"/>
      <c r="K305" s="17"/>
      <c r="L305" s="17"/>
    </row>
    <row r="306" spans="1:12" s="12" customFormat="1" ht="37.5" hidden="1" x14ac:dyDescent="0.25">
      <c r="A306" s="160"/>
      <c r="B306" s="159"/>
      <c r="C306" s="28" t="s">
        <v>196</v>
      </c>
      <c r="D306" s="17">
        <f t="shared" ref="D306:D317" si="58">E306+F306</f>
        <v>100</v>
      </c>
      <c r="E306" s="17">
        <f>E307+E308+E309+E310+E311+E312</f>
        <v>0</v>
      </c>
      <c r="F306" s="17">
        <f>F307+F308+F309+F310+F311+F312</f>
        <v>100</v>
      </c>
      <c r="G306" s="18"/>
      <c r="H306" s="18"/>
      <c r="I306" s="18"/>
      <c r="J306" s="17">
        <f t="shared" ref="J306:J317" si="59">K306+L306</f>
        <v>100</v>
      </c>
      <c r="K306" s="17">
        <f>K307+K308+K309+K310+K311+K312</f>
        <v>0</v>
      </c>
      <c r="L306" s="17">
        <f>L307+L308+L309+L310+L311+L312</f>
        <v>100</v>
      </c>
    </row>
    <row r="307" spans="1:12" s="12" customFormat="1" ht="37.5" hidden="1" x14ac:dyDescent="0.25">
      <c r="A307" s="160"/>
      <c r="B307" s="159"/>
      <c r="C307" s="29" t="s">
        <v>197</v>
      </c>
      <c r="D307" s="17">
        <f t="shared" si="58"/>
        <v>100</v>
      </c>
      <c r="E307" s="17">
        <v>0</v>
      </c>
      <c r="F307" s="17">
        <v>100</v>
      </c>
      <c r="G307" s="18"/>
      <c r="H307" s="18"/>
      <c r="I307" s="18"/>
      <c r="J307" s="17">
        <f t="shared" si="59"/>
        <v>100</v>
      </c>
      <c r="K307" s="17">
        <v>0</v>
      </c>
      <c r="L307" s="17">
        <v>100</v>
      </c>
    </row>
    <row r="308" spans="1:12" s="12" customFormat="1" ht="37.5" hidden="1" x14ac:dyDescent="0.25">
      <c r="A308" s="160"/>
      <c r="B308" s="159"/>
      <c r="C308" s="29" t="s">
        <v>198</v>
      </c>
      <c r="D308" s="17">
        <f t="shared" si="58"/>
        <v>0</v>
      </c>
      <c r="E308" s="17">
        <v>0</v>
      </c>
      <c r="F308" s="17">
        <v>0</v>
      </c>
      <c r="G308" s="18"/>
      <c r="H308" s="18"/>
      <c r="I308" s="18"/>
      <c r="J308" s="17">
        <f t="shared" si="59"/>
        <v>0</v>
      </c>
      <c r="K308" s="17">
        <v>0</v>
      </c>
      <c r="L308" s="17">
        <v>0</v>
      </c>
    </row>
    <row r="309" spans="1:12" s="12" customFormat="1" ht="37.5" hidden="1" x14ac:dyDescent="0.25">
      <c r="A309" s="160"/>
      <c r="B309" s="159"/>
      <c r="C309" s="29" t="s">
        <v>199</v>
      </c>
      <c r="D309" s="17">
        <f t="shared" si="58"/>
        <v>0</v>
      </c>
      <c r="E309" s="17">
        <v>0</v>
      </c>
      <c r="F309" s="17">
        <v>0</v>
      </c>
      <c r="G309" s="18"/>
      <c r="H309" s="18"/>
      <c r="I309" s="18"/>
      <c r="J309" s="17">
        <f t="shared" si="59"/>
        <v>0</v>
      </c>
      <c r="K309" s="17">
        <v>0</v>
      </c>
      <c r="L309" s="17">
        <v>0</v>
      </c>
    </row>
    <row r="310" spans="1:12" s="12" customFormat="1" ht="37.5" hidden="1" x14ac:dyDescent="0.25">
      <c r="A310" s="160"/>
      <c r="B310" s="159"/>
      <c r="C310" s="29" t="s">
        <v>200</v>
      </c>
      <c r="D310" s="17">
        <f t="shared" si="58"/>
        <v>0</v>
      </c>
      <c r="E310" s="17">
        <v>0</v>
      </c>
      <c r="F310" s="17">
        <v>0</v>
      </c>
      <c r="G310" s="18"/>
      <c r="H310" s="18"/>
      <c r="I310" s="18"/>
      <c r="J310" s="17">
        <f t="shared" si="59"/>
        <v>0</v>
      </c>
      <c r="K310" s="17">
        <v>0</v>
      </c>
      <c r="L310" s="17">
        <v>0</v>
      </c>
    </row>
    <row r="311" spans="1:12" s="12" customFormat="1" ht="37.5" hidden="1" x14ac:dyDescent="0.25">
      <c r="A311" s="160"/>
      <c r="B311" s="159"/>
      <c r="C311" s="29" t="s">
        <v>201</v>
      </c>
      <c r="D311" s="17">
        <f t="shared" si="58"/>
        <v>0</v>
      </c>
      <c r="E311" s="17">
        <v>0</v>
      </c>
      <c r="F311" s="17">
        <v>0</v>
      </c>
      <c r="G311" s="18"/>
      <c r="H311" s="18"/>
      <c r="I311" s="18"/>
      <c r="J311" s="17">
        <f t="shared" si="59"/>
        <v>0</v>
      </c>
      <c r="K311" s="17">
        <v>0</v>
      </c>
      <c r="L311" s="17">
        <v>0</v>
      </c>
    </row>
    <row r="312" spans="1:12" s="12" customFormat="1" ht="37.5" hidden="1" x14ac:dyDescent="0.25">
      <c r="A312" s="160"/>
      <c r="B312" s="159"/>
      <c r="C312" s="29" t="s">
        <v>202</v>
      </c>
      <c r="D312" s="17">
        <f t="shared" si="58"/>
        <v>0</v>
      </c>
      <c r="E312" s="17">
        <v>0</v>
      </c>
      <c r="F312" s="17">
        <v>0</v>
      </c>
      <c r="G312" s="18"/>
      <c r="H312" s="18"/>
      <c r="I312" s="18"/>
      <c r="J312" s="17">
        <f t="shared" si="59"/>
        <v>0</v>
      </c>
      <c r="K312" s="17">
        <v>0</v>
      </c>
      <c r="L312" s="17">
        <v>0</v>
      </c>
    </row>
    <row r="313" spans="1:12" s="12" customFormat="1" ht="37.5" hidden="1" x14ac:dyDescent="0.25">
      <c r="A313" s="160"/>
      <c r="B313" s="159"/>
      <c r="C313" s="28" t="s">
        <v>203</v>
      </c>
      <c r="D313" s="17">
        <f t="shared" si="58"/>
        <v>0</v>
      </c>
      <c r="E313" s="17">
        <v>0</v>
      </c>
      <c r="F313" s="17">
        <v>0</v>
      </c>
      <c r="G313" s="18"/>
      <c r="H313" s="18"/>
      <c r="I313" s="18"/>
      <c r="J313" s="17">
        <f t="shared" si="59"/>
        <v>0</v>
      </c>
      <c r="K313" s="17">
        <v>0</v>
      </c>
      <c r="L313" s="17">
        <v>0</v>
      </c>
    </row>
    <row r="314" spans="1:12" s="12" customFormat="1" ht="18.75" hidden="1" x14ac:dyDescent="0.25">
      <c r="A314" s="160"/>
      <c r="B314" s="159"/>
      <c r="C314" s="28" t="s">
        <v>204</v>
      </c>
      <c r="D314" s="17">
        <f t="shared" si="58"/>
        <v>0</v>
      </c>
      <c r="E314" s="17">
        <v>0</v>
      </c>
      <c r="F314" s="17">
        <v>0</v>
      </c>
      <c r="G314" s="18"/>
      <c r="H314" s="18"/>
      <c r="I314" s="18"/>
      <c r="J314" s="17">
        <f t="shared" si="59"/>
        <v>0</v>
      </c>
      <c r="K314" s="17">
        <v>0</v>
      </c>
      <c r="L314" s="17">
        <v>0</v>
      </c>
    </row>
    <row r="315" spans="1:12" s="12" customFormat="1" ht="18.75" hidden="1" x14ac:dyDescent="0.25">
      <c r="A315" s="160"/>
      <c r="B315" s="159"/>
      <c r="C315" s="28" t="s">
        <v>205</v>
      </c>
      <c r="D315" s="17">
        <f t="shared" si="58"/>
        <v>0</v>
      </c>
      <c r="E315" s="17">
        <v>0</v>
      </c>
      <c r="F315" s="17">
        <v>0</v>
      </c>
      <c r="G315" s="18"/>
      <c r="H315" s="18"/>
      <c r="I315" s="18"/>
      <c r="J315" s="17">
        <f t="shared" si="59"/>
        <v>0</v>
      </c>
      <c r="K315" s="17">
        <v>0</v>
      </c>
      <c r="L315" s="17">
        <v>0</v>
      </c>
    </row>
    <row r="316" spans="1:12" s="12" customFormat="1" ht="18.75" hidden="1" customHeight="1" x14ac:dyDescent="0.25">
      <c r="A316" s="160" t="s">
        <v>263</v>
      </c>
      <c r="B316" s="159" t="s">
        <v>264</v>
      </c>
      <c r="C316" s="28" t="s">
        <v>193</v>
      </c>
      <c r="D316" s="17">
        <f t="shared" si="58"/>
        <v>100</v>
      </c>
      <c r="E316" s="17">
        <f>E317+E327+E328</f>
        <v>0</v>
      </c>
      <c r="F316" s="17">
        <f>F317+F327+F328</f>
        <v>100</v>
      </c>
      <c r="G316" s="18"/>
      <c r="H316" s="18"/>
      <c r="I316" s="18"/>
      <c r="J316" s="17">
        <f t="shared" si="59"/>
        <v>100</v>
      </c>
      <c r="K316" s="17">
        <f>K317+K327+K328</f>
        <v>0</v>
      </c>
      <c r="L316" s="17">
        <f>L317+L327+L328</f>
        <v>100</v>
      </c>
    </row>
    <row r="317" spans="1:12" s="12" customFormat="1" ht="18.75" hidden="1" x14ac:dyDescent="0.25">
      <c r="A317" s="160"/>
      <c r="B317" s="159"/>
      <c r="C317" s="28" t="s">
        <v>194</v>
      </c>
      <c r="D317" s="17">
        <f t="shared" si="58"/>
        <v>100</v>
      </c>
      <c r="E317" s="17">
        <f>E319+E326</f>
        <v>0</v>
      </c>
      <c r="F317" s="17">
        <f>F319+F326</f>
        <v>100</v>
      </c>
      <c r="G317" s="18"/>
      <c r="H317" s="18"/>
      <c r="I317" s="18"/>
      <c r="J317" s="17">
        <f t="shared" si="59"/>
        <v>100</v>
      </c>
      <c r="K317" s="17">
        <f>K319+K326</f>
        <v>0</v>
      </c>
      <c r="L317" s="17">
        <f>L319+L326</f>
        <v>100</v>
      </c>
    </row>
    <row r="318" spans="1:12" s="12" customFormat="1" ht="18.75" hidden="1" x14ac:dyDescent="0.25">
      <c r="A318" s="160"/>
      <c r="B318" s="159"/>
      <c r="C318" s="28" t="s">
        <v>195</v>
      </c>
      <c r="D318" s="17"/>
      <c r="E318" s="17"/>
      <c r="F318" s="17"/>
      <c r="G318" s="18"/>
      <c r="H318" s="18"/>
      <c r="I318" s="18"/>
      <c r="J318" s="17"/>
      <c r="K318" s="17"/>
      <c r="L318" s="17"/>
    </row>
    <row r="319" spans="1:12" s="12" customFormat="1" ht="37.5" hidden="1" x14ac:dyDescent="0.25">
      <c r="A319" s="160"/>
      <c r="B319" s="159"/>
      <c r="C319" s="28" t="s">
        <v>196</v>
      </c>
      <c r="D319" s="17">
        <f t="shared" ref="D319:D330" si="60">E319+F319</f>
        <v>100</v>
      </c>
      <c r="E319" s="17">
        <f>E320+E321+E322+E323+E324+E325</f>
        <v>0</v>
      </c>
      <c r="F319" s="17">
        <f>F320+F321+F322+F323+F324+F325</f>
        <v>100</v>
      </c>
      <c r="G319" s="18"/>
      <c r="H319" s="18"/>
      <c r="I319" s="18"/>
      <c r="J319" s="17">
        <f t="shared" ref="J319:J330" si="61">K319+L319</f>
        <v>100</v>
      </c>
      <c r="K319" s="17">
        <f>K320+K321+K322+K323+K324+K325</f>
        <v>0</v>
      </c>
      <c r="L319" s="17">
        <f>L320+L321+L322+L323+L324+L325</f>
        <v>100</v>
      </c>
    </row>
    <row r="320" spans="1:12" s="12" customFormat="1" ht="37.5" hidden="1" x14ac:dyDescent="0.25">
      <c r="A320" s="160"/>
      <c r="B320" s="159"/>
      <c r="C320" s="29" t="s">
        <v>197</v>
      </c>
      <c r="D320" s="17">
        <f t="shared" si="60"/>
        <v>100</v>
      </c>
      <c r="E320" s="17">
        <v>0</v>
      </c>
      <c r="F320" s="17">
        <v>100</v>
      </c>
      <c r="G320" s="18"/>
      <c r="H320" s="18"/>
      <c r="I320" s="18"/>
      <c r="J320" s="17">
        <f t="shared" si="61"/>
        <v>100</v>
      </c>
      <c r="K320" s="17">
        <v>0</v>
      </c>
      <c r="L320" s="17">
        <v>100</v>
      </c>
    </row>
    <row r="321" spans="1:12" s="12" customFormat="1" ht="37.5" hidden="1" x14ac:dyDescent="0.25">
      <c r="A321" s="160"/>
      <c r="B321" s="159"/>
      <c r="C321" s="29" t="s">
        <v>198</v>
      </c>
      <c r="D321" s="17">
        <f t="shared" si="60"/>
        <v>0</v>
      </c>
      <c r="E321" s="17">
        <v>0</v>
      </c>
      <c r="F321" s="17">
        <v>0</v>
      </c>
      <c r="G321" s="18"/>
      <c r="H321" s="18"/>
      <c r="I321" s="18"/>
      <c r="J321" s="17">
        <f t="shared" si="61"/>
        <v>0</v>
      </c>
      <c r="K321" s="17">
        <v>0</v>
      </c>
      <c r="L321" s="17">
        <v>0</v>
      </c>
    </row>
    <row r="322" spans="1:12" s="12" customFormat="1" ht="37.5" hidden="1" x14ac:dyDescent="0.25">
      <c r="A322" s="160"/>
      <c r="B322" s="159"/>
      <c r="C322" s="29" t="s">
        <v>199</v>
      </c>
      <c r="D322" s="17">
        <f t="shared" si="60"/>
        <v>0</v>
      </c>
      <c r="E322" s="17">
        <v>0</v>
      </c>
      <c r="F322" s="17">
        <v>0</v>
      </c>
      <c r="G322" s="18"/>
      <c r="H322" s="18"/>
      <c r="I322" s="18"/>
      <c r="J322" s="17">
        <f t="shared" si="61"/>
        <v>0</v>
      </c>
      <c r="K322" s="17">
        <v>0</v>
      </c>
      <c r="L322" s="17">
        <v>0</v>
      </c>
    </row>
    <row r="323" spans="1:12" s="12" customFormat="1" ht="37.5" hidden="1" x14ac:dyDescent="0.25">
      <c r="A323" s="160"/>
      <c r="B323" s="159"/>
      <c r="C323" s="29" t="s">
        <v>200</v>
      </c>
      <c r="D323" s="17">
        <f t="shared" si="60"/>
        <v>0</v>
      </c>
      <c r="E323" s="17">
        <v>0</v>
      </c>
      <c r="F323" s="17">
        <v>0</v>
      </c>
      <c r="G323" s="18"/>
      <c r="H323" s="18"/>
      <c r="I323" s="18"/>
      <c r="J323" s="17">
        <f t="shared" si="61"/>
        <v>0</v>
      </c>
      <c r="K323" s="17">
        <v>0</v>
      </c>
      <c r="L323" s="17">
        <v>0</v>
      </c>
    </row>
    <row r="324" spans="1:12" s="12" customFormat="1" ht="37.5" hidden="1" x14ac:dyDescent="0.25">
      <c r="A324" s="160"/>
      <c r="B324" s="159"/>
      <c r="C324" s="29" t="s">
        <v>201</v>
      </c>
      <c r="D324" s="17">
        <f t="shared" si="60"/>
        <v>0</v>
      </c>
      <c r="E324" s="17">
        <v>0</v>
      </c>
      <c r="F324" s="17">
        <v>0</v>
      </c>
      <c r="G324" s="18"/>
      <c r="H324" s="18"/>
      <c r="I324" s="18"/>
      <c r="J324" s="17">
        <f t="shared" si="61"/>
        <v>0</v>
      </c>
      <c r="K324" s="17">
        <v>0</v>
      </c>
      <c r="L324" s="17">
        <v>0</v>
      </c>
    </row>
    <row r="325" spans="1:12" s="12" customFormat="1" ht="37.5" hidden="1" x14ac:dyDescent="0.25">
      <c r="A325" s="160"/>
      <c r="B325" s="159"/>
      <c r="C325" s="29" t="s">
        <v>202</v>
      </c>
      <c r="D325" s="17">
        <f t="shared" si="60"/>
        <v>0</v>
      </c>
      <c r="E325" s="17">
        <v>0</v>
      </c>
      <c r="F325" s="17">
        <v>0</v>
      </c>
      <c r="G325" s="18"/>
      <c r="H325" s="18"/>
      <c r="I325" s="18"/>
      <c r="J325" s="17">
        <f t="shared" si="61"/>
        <v>0</v>
      </c>
      <c r="K325" s="17">
        <v>0</v>
      </c>
      <c r="L325" s="17">
        <v>0</v>
      </c>
    </row>
    <row r="326" spans="1:12" s="12" customFormat="1" ht="37.5" hidden="1" x14ac:dyDescent="0.25">
      <c r="A326" s="160"/>
      <c r="B326" s="159"/>
      <c r="C326" s="28" t="s">
        <v>203</v>
      </c>
      <c r="D326" s="17">
        <f t="shared" si="60"/>
        <v>0</v>
      </c>
      <c r="E326" s="17">
        <v>0</v>
      </c>
      <c r="F326" s="17">
        <v>0</v>
      </c>
      <c r="G326" s="18"/>
      <c r="H326" s="18"/>
      <c r="I326" s="18"/>
      <c r="J326" s="17">
        <f t="shared" si="61"/>
        <v>0</v>
      </c>
      <c r="K326" s="17">
        <v>0</v>
      </c>
      <c r="L326" s="17">
        <v>0</v>
      </c>
    </row>
    <row r="327" spans="1:12" s="12" customFormat="1" ht="18.75" hidden="1" x14ac:dyDescent="0.25">
      <c r="A327" s="160"/>
      <c r="B327" s="159"/>
      <c r="C327" s="28" t="s">
        <v>204</v>
      </c>
      <c r="D327" s="17">
        <f t="shared" si="60"/>
        <v>0</v>
      </c>
      <c r="E327" s="17">
        <v>0</v>
      </c>
      <c r="F327" s="17">
        <v>0</v>
      </c>
      <c r="G327" s="18"/>
      <c r="H327" s="18"/>
      <c r="I327" s="18"/>
      <c r="J327" s="17">
        <f t="shared" si="61"/>
        <v>0</v>
      </c>
      <c r="K327" s="17">
        <v>0</v>
      </c>
      <c r="L327" s="17">
        <v>0</v>
      </c>
    </row>
    <row r="328" spans="1:12" s="12" customFormat="1" ht="18.75" hidden="1" x14ac:dyDescent="0.25">
      <c r="A328" s="160"/>
      <c r="B328" s="159"/>
      <c r="C328" s="28" t="s">
        <v>205</v>
      </c>
      <c r="D328" s="17">
        <f t="shared" si="60"/>
        <v>0</v>
      </c>
      <c r="E328" s="17">
        <v>0</v>
      </c>
      <c r="F328" s="17">
        <v>0</v>
      </c>
      <c r="G328" s="18"/>
      <c r="H328" s="18"/>
      <c r="I328" s="18"/>
      <c r="J328" s="17">
        <f t="shared" si="61"/>
        <v>0</v>
      </c>
      <c r="K328" s="17">
        <v>0</v>
      </c>
      <c r="L328" s="17">
        <v>0</v>
      </c>
    </row>
    <row r="329" spans="1:12" s="12" customFormat="1" ht="18.75" hidden="1" customHeight="1" x14ac:dyDescent="0.25">
      <c r="A329" s="160" t="s">
        <v>265</v>
      </c>
      <c r="B329" s="159" t="s">
        <v>266</v>
      </c>
      <c r="C329" s="28" t="s">
        <v>193</v>
      </c>
      <c r="D329" s="17">
        <f t="shared" si="60"/>
        <v>100</v>
      </c>
      <c r="E329" s="17">
        <f>E330+E340+E341</f>
        <v>0</v>
      </c>
      <c r="F329" s="17">
        <f>F330+F340+F341</f>
        <v>100</v>
      </c>
      <c r="G329" s="18"/>
      <c r="H329" s="18"/>
      <c r="I329" s="18"/>
      <c r="J329" s="17">
        <f t="shared" si="61"/>
        <v>100</v>
      </c>
      <c r="K329" s="17">
        <f>K330+K340+K341</f>
        <v>0</v>
      </c>
      <c r="L329" s="17">
        <f>L330+L340+L341</f>
        <v>100</v>
      </c>
    </row>
    <row r="330" spans="1:12" s="12" customFormat="1" ht="18.75" hidden="1" x14ac:dyDescent="0.25">
      <c r="A330" s="160"/>
      <c r="B330" s="159"/>
      <c r="C330" s="28" t="s">
        <v>194</v>
      </c>
      <c r="D330" s="17">
        <f t="shared" si="60"/>
        <v>100</v>
      </c>
      <c r="E330" s="17">
        <f>E332+E339</f>
        <v>0</v>
      </c>
      <c r="F330" s="17">
        <f>F332+F339</f>
        <v>100</v>
      </c>
      <c r="G330" s="18"/>
      <c r="H330" s="18"/>
      <c r="I330" s="18"/>
      <c r="J330" s="17">
        <f t="shared" si="61"/>
        <v>100</v>
      </c>
      <c r="K330" s="17">
        <f>K332+K339</f>
        <v>0</v>
      </c>
      <c r="L330" s="17">
        <f>L332+L339</f>
        <v>100</v>
      </c>
    </row>
    <row r="331" spans="1:12" s="12" customFormat="1" ht="18.75" hidden="1" x14ac:dyDescent="0.25">
      <c r="A331" s="160"/>
      <c r="B331" s="159"/>
      <c r="C331" s="28" t="s">
        <v>195</v>
      </c>
      <c r="D331" s="17"/>
      <c r="E331" s="17"/>
      <c r="F331" s="17"/>
      <c r="G331" s="18"/>
      <c r="H331" s="18"/>
      <c r="I331" s="18"/>
      <c r="J331" s="17"/>
      <c r="K331" s="17"/>
      <c r="L331" s="17"/>
    </row>
    <row r="332" spans="1:12" s="12" customFormat="1" ht="37.5" hidden="1" x14ac:dyDescent="0.25">
      <c r="A332" s="160"/>
      <c r="B332" s="159"/>
      <c r="C332" s="28" t="s">
        <v>196</v>
      </c>
      <c r="D332" s="17">
        <f t="shared" ref="D332:D343" si="62">E332+F332</f>
        <v>100</v>
      </c>
      <c r="E332" s="17">
        <f>E333+E334+E335+E336+E337+E338</f>
        <v>0</v>
      </c>
      <c r="F332" s="17">
        <f>F333+F334+F335+F336+F337+F338</f>
        <v>100</v>
      </c>
      <c r="G332" s="18"/>
      <c r="H332" s="18"/>
      <c r="I332" s="18"/>
      <c r="J332" s="17">
        <f t="shared" ref="J332:J343" si="63">K332+L332</f>
        <v>100</v>
      </c>
      <c r="K332" s="17">
        <f>K333+K334+K335+K336+K337+K338</f>
        <v>0</v>
      </c>
      <c r="L332" s="17">
        <f>L333+L334+L335+L336+L337+L338</f>
        <v>100</v>
      </c>
    </row>
    <row r="333" spans="1:12" s="12" customFormat="1" ht="37.5" hidden="1" x14ac:dyDescent="0.25">
      <c r="A333" s="160"/>
      <c r="B333" s="159"/>
      <c r="C333" s="29" t="s">
        <v>197</v>
      </c>
      <c r="D333" s="17">
        <f t="shared" si="62"/>
        <v>100</v>
      </c>
      <c r="E333" s="17">
        <v>0</v>
      </c>
      <c r="F333" s="17">
        <v>100</v>
      </c>
      <c r="G333" s="18"/>
      <c r="H333" s="18"/>
      <c r="I333" s="18"/>
      <c r="J333" s="17">
        <f t="shared" si="63"/>
        <v>100</v>
      </c>
      <c r="K333" s="17">
        <v>0</v>
      </c>
      <c r="L333" s="17">
        <v>100</v>
      </c>
    </row>
    <row r="334" spans="1:12" s="12" customFormat="1" ht="37.5" hidden="1" x14ac:dyDescent="0.25">
      <c r="A334" s="160"/>
      <c r="B334" s="159"/>
      <c r="C334" s="29" t="s">
        <v>198</v>
      </c>
      <c r="D334" s="17">
        <f t="shared" si="62"/>
        <v>0</v>
      </c>
      <c r="E334" s="17">
        <v>0</v>
      </c>
      <c r="F334" s="17">
        <v>0</v>
      </c>
      <c r="G334" s="18"/>
      <c r="H334" s="18"/>
      <c r="I334" s="18"/>
      <c r="J334" s="17">
        <f t="shared" si="63"/>
        <v>0</v>
      </c>
      <c r="K334" s="17">
        <v>0</v>
      </c>
      <c r="L334" s="17">
        <v>0</v>
      </c>
    </row>
    <row r="335" spans="1:12" s="12" customFormat="1" ht="37.5" hidden="1" x14ac:dyDescent="0.25">
      <c r="A335" s="160"/>
      <c r="B335" s="159"/>
      <c r="C335" s="29" t="s">
        <v>199</v>
      </c>
      <c r="D335" s="17">
        <f t="shared" si="62"/>
        <v>0</v>
      </c>
      <c r="E335" s="17">
        <v>0</v>
      </c>
      <c r="F335" s="17">
        <v>0</v>
      </c>
      <c r="G335" s="18"/>
      <c r="H335" s="18"/>
      <c r="I335" s="18"/>
      <c r="J335" s="17">
        <f t="shared" si="63"/>
        <v>0</v>
      </c>
      <c r="K335" s="17">
        <v>0</v>
      </c>
      <c r="L335" s="17">
        <v>0</v>
      </c>
    </row>
    <row r="336" spans="1:12" s="12" customFormat="1" ht="37.5" hidden="1" x14ac:dyDescent="0.25">
      <c r="A336" s="160"/>
      <c r="B336" s="159"/>
      <c r="C336" s="29" t="s">
        <v>200</v>
      </c>
      <c r="D336" s="17">
        <f t="shared" si="62"/>
        <v>0</v>
      </c>
      <c r="E336" s="17">
        <v>0</v>
      </c>
      <c r="F336" s="17">
        <v>0</v>
      </c>
      <c r="G336" s="18"/>
      <c r="H336" s="18"/>
      <c r="I336" s="18"/>
      <c r="J336" s="17">
        <f t="shared" si="63"/>
        <v>0</v>
      </c>
      <c r="K336" s="17">
        <v>0</v>
      </c>
      <c r="L336" s="17">
        <v>0</v>
      </c>
    </row>
    <row r="337" spans="1:12" s="12" customFormat="1" ht="37.5" hidden="1" x14ac:dyDescent="0.25">
      <c r="A337" s="160"/>
      <c r="B337" s="159"/>
      <c r="C337" s="29" t="s">
        <v>201</v>
      </c>
      <c r="D337" s="17">
        <f t="shared" si="62"/>
        <v>0</v>
      </c>
      <c r="E337" s="17">
        <v>0</v>
      </c>
      <c r="F337" s="17">
        <v>0</v>
      </c>
      <c r="G337" s="18"/>
      <c r="H337" s="18"/>
      <c r="I337" s="18"/>
      <c r="J337" s="17">
        <f t="shared" si="63"/>
        <v>0</v>
      </c>
      <c r="K337" s="17">
        <v>0</v>
      </c>
      <c r="L337" s="17">
        <v>0</v>
      </c>
    </row>
    <row r="338" spans="1:12" s="12" customFormat="1" ht="37.5" hidden="1" x14ac:dyDescent="0.25">
      <c r="A338" s="160"/>
      <c r="B338" s="159"/>
      <c r="C338" s="29" t="s">
        <v>202</v>
      </c>
      <c r="D338" s="17">
        <f t="shared" si="62"/>
        <v>0</v>
      </c>
      <c r="E338" s="17">
        <v>0</v>
      </c>
      <c r="F338" s="17">
        <v>0</v>
      </c>
      <c r="G338" s="18"/>
      <c r="H338" s="18"/>
      <c r="I338" s="18"/>
      <c r="J338" s="17">
        <f t="shared" si="63"/>
        <v>0</v>
      </c>
      <c r="K338" s="17">
        <v>0</v>
      </c>
      <c r="L338" s="17">
        <v>0</v>
      </c>
    </row>
    <row r="339" spans="1:12" s="12" customFormat="1" ht="37.5" hidden="1" x14ac:dyDescent="0.25">
      <c r="A339" s="160"/>
      <c r="B339" s="159"/>
      <c r="C339" s="28" t="s">
        <v>203</v>
      </c>
      <c r="D339" s="17">
        <f t="shared" si="62"/>
        <v>0</v>
      </c>
      <c r="E339" s="17">
        <v>0</v>
      </c>
      <c r="F339" s="17">
        <v>0</v>
      </c>
      <c r="G339" s="18"/>
      <c r="H339" s="18"/>
      <c r="I339" s="18"/>
      <c r="J339" s="17">
        <f t="shared" si="63"/>
        <v>0</v>
      </c>
      <c r="K339" s="17">
        <v>0</v>
      </c>
      <c r="L339" s="17">
        <v>0</v>
      </c>
    </row>
    <row r="340" spans="1:12" s="12" customFormat="1" ht="18.75" hidden="1" x14ac:dyDescent="0.25">
      <c r="A340" s="160"/>
      <c r="B340" s="159"/>
      <c r="C340" s="28" t="s">
        <v>204</v>
      </c>
      <c r="D340" s="17">
        <f t="shared" si="62"/>
        <v>0</v>
      </c>
      <c r="E340" s="17">
        <v>0</v>
      </c>
      <c r="F340" s="17">
        <v>0</v>
      </c>
      <c r="G340" s="18"/>
      <c r="H340" s="18"/>
      <c r="I340" s="18"/>
      <c r="J340" s="17">
        <f t="shared" si="63"/>
        <v>0</v>
      </c>
      <c r="K340" s="17">
        <v>0</v>
      </c>
      <c r="L340" s="17">
        <v>0</v>
      </c>
    </row>
    <row r="341" spans="1:12" s="12" customFormat="1" ht="18.75" hidden="1" x14ac:dyDescent="0.25">
      <c r="A341" s="160"/>
      <c r="B341" s="159"/>
      <c r="C341" s="28" t="s">
        <v>205</v>
      </c>
      <c r="D341" s="17">
        <f t="shared" si="62"/>
        <v>0</v>
      </c>
      <c r="E341" s="17">
        <v>0</v>
      </c>
      <c r="F341" s="17">
        <v>0</v>
      </c>
      <c r="G341" s="18"/>
      <c r="H341" s="18"/>
      <c r="I341" s="18"/>
      <c r="J341" s="17">
        <f t="shared" si="63"/>
        <v>0</v>
      </c>
      <c r="K341" s="17">
        <v>0</v>
      </c>
      <c r="L341" s="17">
        <v>0</v>
      </c>
    </row>
    <row r="342" spans="1:12" s="12" customFormat="1" ht="18.75" hidden="1" customHeight="1" x14ac:dyDescent="0.25">
      <c r="A342" s="160" t="s">
        <v>267</v>
      </c>
      <c r="B342" s="159" t="s">
        <v>268</v>
      </c>
      <c r="C342" s="28" t="s">
        <v>193</v>
      </c>
      <c r="D342" s="17">
        <f t="shared" si="62"/>
        <v>100</v>
      </c>
      <c r="E342" s="17">
        <f>E343+E353+E354</f>
        <v>0</v>
      </c>
      <c r="F342" s="17">
        <f>F343+F353+F354</f>
        <v>100</v>
      </c>
      <c r="G342" s="18"/>
      <c r="H342" s="18"/>
      <c r="I342" s="18"/>
      <c r="J342" s="17">
        <f t="shared" si="63"/>
        <v>100</v>
      </c>
      <c r="K342" s="17">
        <f>K343+K353+K354</f>
        <v>0</v>
      </c>
      <c r="L342" s="17">
        <f>L343+L353+L354</f>
        <v>100</v>
      </c>
    </row>
    <row r="343" spans="1:12" s="12" customFormat="1" ht="18.75" hidden="1" x14ac:dyDescent="0.25">
      <c r="A343" s="160"/>
      <c r="B343" s="159"/>
      <c r="C343" s="28" t="s">
        <v>194</v>
      </c>
      <c r="D343" s="17">
        <f t="shared" si="62"/>
        <v>100</v>
      </c>
      <c r="E343" s="17">
        <f>E345+E352</f>
        <v>0</v>
      </c>
      <c r="F343" s="17">
        <f>F345+F352</f>
        <v>100</v>
      </c>
      <c r="G343" s="18"/>
      <c r="H343" s="18"/>
      <c r="I343" s="18"/>
      <c r="J343" s="17">
        <f t="shared" si="63"/>
        <v>100</v>
      </c>
      <c r="K343" s="17">
        <f>K345+K352</f>
        <v>0</v>
      </c>
      <c r="L343" s="17">
        <f>L345+L352</f>
        <v>100</v>
      </c>
    </row>
    <row r="344" spans="1:12" s="12" customFormat="1" ht="18.75" hidden="1" x14ac:dyDescent="0.25">
      <c r="A344" s="160"/>
      <c r="B344" s="159"/>
      <c r="C344" s="28" t="s">
        <v>195</v>
      </c>
      <c r="D344" s="17"/>
      <c r="E344" s="17"/>
      <c r="F344" s="17"/>
      <c r="G344" s="18"/>
      <c r="H344" s="18"/>
      <c r="I344" s="18"/>
      <c r="J344" s="17"/>
      <c r="K344" s="17"/>
      <c r="L344" s="17"/>
    </row>
    <row r="345" spans="1:12" s="12" customFormat="1" ht="37.5" hidden="1" x14ac:dyDescent="0.25">
      <c r="A345" s="160"/>
      <c r="B345" s="159"/>
      <c r="C345" s="28" t="s">
        <v>196</v>
      </c>
      <c r="D345" s="17">
        <f t="shared" ref="D345:D356" si="64">E345+F345</f>
        <v>100</v>
      </c>
      <c r="E345" s="17">
        <f>E346+E347+E348+E349+E350+E351</f>
        <v>0</v>
      </c>
      <c r="F345" s="17">
        <f>F346+F347+F348+F349+F350+F351</f>
        <v>100</v>
      </c>
      <c r="G345" s="18"/>
      <c r="H345" s="18"/>
      <c r="I345" s="18"/>
      <c r="J345" s="17">
        <f t="shared" ref="J345:J356" si="65">K345+L345</f>
        <v>100</v>
      </c>
      <c r="K345" s="17">
        <f>K346+K347+K348+K349+K350+K351</f>
        <v>0</v>
      </c>
      <c r="L345" s="17">
        <f>L346+L347+L348+L349+L350+L351</f>
        <v>100</v>
      </c>
    </row>
    <row r="346" spans="1:12" s="12" customFormat="1" ht="37.5" hidden="1" x14ac:dyDescent="0.25">
      <c r="A346" s="160"/>
      <c r="B346" s="159"/>
      <c r="C346" s="29" t="s">
        <v>197</v>
      </c>
      <c r="D346" s="17">
        <f t="shared" si="64"/>
        <v>100</v>
      </c>
      <c r="E346" s="17">
        <v>0</v>
      </c>
      <c r="F346" s="17">
        <v>100</v>
      </c>
      <c r="G346" s="18"/>
      <c r="H346" s="18"/>
      <c r="I346" s="18"/>
      <c r="J346" s="17">
        <f t="shared" si="65"/>
        <v>100</v>
      </c>
      <c r="K346" s="17">
        <v>0</v>
      </c>
      <c r="L346" s="17">
        <v>100</v>
      </c>
    </row>
    <row r="347" spans="1:12" s="12" customFormat="1" ht="37.5" hidden="1" x14ac:dyDescent="0.25">
      <c r="A347" s="160"/>
      <c r="B347" s="159"/>
      <c r="C347" s="29" t="s">
        <v>198</v>
      </c>
      <c r="D347" s="17">
        <f t="shared" si="64"/>
        <v>0</v>
      </c>
      <c r="E347" s="17">
        <v>0</v>
      </c>
      <c r="F347" s="17">
        <v>0</v>
      </c>
      <c r="G347" s="18"/>
      <c r="H347" s="18"/>
      <c r="I347" s="18"/>
      <c r="J347" s="17">
        <f t="shared" si="65"/>
        <v>0</v>
      </c>
      <c r="K347" s="17">
        <v>0</v>
      </c>
      <c r="L347" s="17">
        <v>0</v>
      </c>
    </row>
    <row r="348" spans="1:12" s="12" customFormat="1" ht="37.5" hidden="1" x14ac:dyDescent="0.25">
      <c r="A348" s="160"/>
      <c r="B348" s="159"/>
      <c r="C348" s="29" t="s">
        <v>199</v>
      </c>
      <c r="D348" s="17">
        <f t="shared" si="64"/>
        <v>0</v>
      </c>
      <c r="E348" s="17">
        <v>0</v>
      </c>
      <c r="F348" s="17">
        <v>0</v>
      </c>
      <c r="G348" s="18"/>
      <c r="H348" s="18"/>
      <c r="I348" s="18"/>
      <c r="J348" s="17">
        <f t="shared" si="65"/>
        <v>0</v>
      </c>
      <c r="K348" s="17">
        <v>0</v>
      </c>
      <c r="L348" s="17">
        <v>0</v>
      </c>
    </row>
    <row r="349" spans="1:12" s="12" customFormat="1" ht="37.5" hidden="1" x14ac:dyDescent="0.25">
      <c r="A349" s="160"/>
      <c r="B349" s="159"/>
      <c r="C349" s="29" t="s">
        <v>200</v>
      </c>
      <c r="D349" s="17">
        <f t="shared" si="64"/>
        <v>0</v>
      </c>
      <c r="E349" s="17">
        <v>0</v>
      </c>
      <c r="F349" s="17">
        <v>0</v>
      </c>
      <c r="G349" s="18"/>
      <c r="H349" s="18"/>
      <c r="I349" s="18"/>
      <c r="J349" s="17">
        <f t="shared" si="65"/>
        <v>0</v>
      </c>
      <c r="K349" s="17">
        <v>0</v>
      </c>
      <c r="L349" s="17">
        <v>0</v>
      </c>
    </row>
    <row r="350" spans="1:12" s="12" customFormat="1" ht="37.5" hidden="1" x14ac:dyDescent="0.25">
      <c r="A350" s="160"/>
      <c r="B350" s="159"/>
      <c r="C350" s="29" t="s">
        <v>201</v>
      </c>
      <c r="D350" s="17">
        <f t="shared" si="64"/>
        <v>0</v>
      </c>
      <c r="E350" s="17">
        <v>0</v>
      </c>
      <c r="F350" s="17">
        <v>0</v>
      </c>
      <c r="G350" s="18"/>
      <c r="H350" s="18"/>
      <c r="I350" s="18"/>
      <c r="J350" s="17">
        <f t="shared" si="65"/>
        <v>0</v>
      </c>
      <c r="K350" s="17">
        <v>0</v>
      </c>
      <c r="L350" s="17">
        <v>0</v>
      </c>
    </row>
    <row r="351" spans="1:12" s="12" customFormat="1" ht="37.5" hidden="1" x14ac:dyDescent="0.25">
      <c r="A351" s="160"/>
      <c r="B351" s="159"/>
      <c r="C351" s="29" t="s">
        <v>202</v>
      </c>
      <c r="D351" s="17">
        <f t="shared" si="64"/>
        <v>0</v>
      </c>
      <c r="E351" s="17">
        <v>0</v>
      </c>
      <c r="F351" s="17">
        <v>0</v>
      </c>
      <c r="G351" s="18"/>
      <c r="H351" s="18"/>
      <c r="I351" s="18"/>
      <c r="J351" s="17">
        <f t="shared" si="65"/>
        <v>0</v>
      </c>
      <c r="K351" s="17">
        <v>0</v>
      </c>
      <c r="L351" s="17">
        <v>0</v>
      </c>
    </row>
    <row r="352" spans="1:12" s="12" customFormat="1" ht="37.5" hidden="1" x14ac:dyDescent="0.25">
      <c r="A352" s="160"/>
      <c r="B352" s="159"/>
      <c r="C352" s="28" t="s">
        <v>203</v>
      </c>
      <c r="D352" s="17">
        <f t="shared" si="64"/>
        <v>0</v>
      </c>
      <c r="E352" s="17">
        <v>0</v>
      </c>
      <c r="F352" s="17">
        <v>0</v>
      </c>
      <c r="G352" s="18"/>
      <c r="H352" s="18"/>
      <c r="I352" s="18"/>
      <c r="J352" s="17">
        <f t="shared" si="65"/>
        <v>0</v>
      </c>
      <c r="K352" s="17">
        <v>0</v>
      </c>
      <c r="L352" s="17">
        <v>0</v>
      </c>
    </row>
    <row r="353" spans="1:12" s="12" customFormat="1" ht="18.75" hidden="1" x14ac:dyDescent="0.25">
      <c r="A353" s="160"/>
      <c r="B353" s="159"/>
      <c r="C353" s="28" t="s">
        <v>204</v>
      </c>
      <c r="D353" s="17">
        <f t="shared" si="64"/>
        <v>0</v>
      </c>
      <c r="E353" s="17">
        <v>0</v>
      </c>
      <c r="F353" s="17">
        <v>0</v>
      </c>
      <c r="G353" s="18"/>
      <c r="H353" s="18"/>
      <c r="I353" s="18"/>
      <c r="J353" s="17">
        <f t="shared" si="65"/>
        <v>0</v>
      </c>
      <c r="K353" s="17">
        <v>0</v>
      </c>
      <c r="L353" s="17">
        <v>0</v>
      </c>
    </row>
    <row r="354" spans="1:12" s="12" customFormat="1" ht="18.75" hidden="1" x14ac:dyDescent="0.25">
      <c r="A354" s="160"/>
      <c r="B354" s="159"/>
      <c r="C354" s="28" t="s">
        <v>205</v>
      </c>
      <c r="D354" s="17">
        <f t="shared" si="64"/>
        <v>0</v>
      </c>
      <c r="E354" s="17">
        <v>0</v>
      </c>
      <c r="F354" s="17">
        <v>0</v>
      </c>
      <c r="G354" s="18"/>
      <c r="H354" s="18"/>
      <c r="I354" s="18"/>
      <c r="J354" s="17">
        <f t="shared" si="65"/>
        <v>0</v>
      </c>
      <c r="K354" s="17">
        <v>0</v>
      </c>
      <c r="L354" s="17">
        <v>0</v>
      </c>
    </row>
    <row r="355" spans="1:12" s="12" customFormat="1" ht="18.75" hidden="1" customHeight="1" x14ac:dyDescent="0.25">
      <c r="A355" s="160" t="s">
        <v>269</v>
      </c>
      <c r="B355" s="159" t="s">
        <v>270</v>
      </c>
      <c r="C355" s="28" t="s">
        <v>193</v>
      </c>
      <c r="D355" s="17">
        <f t="shared" si="64"/>
        <v>100</v>
      </c>
      <c r="E355" s="17">
        <f>E356+E366+E367</f>
        <v>0</v>
      </c>
      <c r="F355" s="17">
        <f>F356+F366+F367</f>
        <v>100</v>
      </c>
      <c r="G355" s="18"/>
      <c r="H355" s="18"/>
      <c r="I355" s="18"/>
      <c r="J355" s="17">
        <f t="shared" si="65"/>
        <v>100</v>
      </c>
      <c r="K355" s="17">
        <f>K356+K366+K367</f>
        <v>0</v>
      </c>
      <c r="L355" s="17">
        <f>L356+L366+L367</f>
        <v>100</v>
      </c>
    </row>
    <row r="356" spans="1:12" s="12" customFormat="1" ht="18.75" hidden="1" x14ac:dyDescent="0.25">
      <c r="A356" s="160"/>
      <c r="B356" s="159"/>
      <c r="C356" s="28" t="s">
        <v>194</v>
      </c>
      <c r="D356" s="17">
        <f t="shared" si="64"/>
        <v>100</v>
      </c>
      <c r="E356" s="17">
        <f>E358+E365</f>
        <v>0</v>
      </c>
      <c r="F356" s="17">
        <f>F358+F365</f>
        <v>100</v>
      </c>
      <c r="G356" s="18"/>
      <c r="H356" s="18"/>
      <c r="I356" s="18"/>
      <c r="J356" s="17">
        <f t="shared" si="65"/>
        <v>100</v>
      </c>
      <c r="K356" s="17">
        <f>K358+K365</f>
        <v>0</v>
      </c>
      <c r="L356" s="17">
        <f>L358+L365</f>
        <v>100</v>
      </c>
    </row>
    <row r="357" spans="1:12" s="12" customFormat="1" ht="18.75" hidden="1" x14ac:dyDescent="0.25">
      <c r="A357" s="160"/>
      <c r="B357" s="159"/>
      <c r="C357" s="28" t="s">
        <v>195</v>
      </c>
      <c r="D357" s="17"/>
      <c r="E357" s="17"/>
      <c r="F357" s="17"/>
      <c r="G357" s="18"/>
      <c r="H357" s="18"/>
      <c r="I357" s="18"/>
      <c r="J357" s="17"/>
      <c r="K357" s="17"/>
      <c r="L357" s="17"/>
    </row>
    <row r="358" spans="1:12" s="12" customFormat="1" ht="37.5" hidden="1" x14ac:dyDescent="0.25">
      <c r="A358" s="160"/>
      <c r="B358" s="159"/>
      <c r="C358" s="28" t="s">
        <v>196</v>
      </c>
      <c r="D358" s="17">
        <f t="shared" ref="D358:D369" si="66">E358+F358</f>
        <v>100</v>
      </c>
      <c r="E358" s="17">
        <f>E359+E360+E361+E362+E363+E364</f>
        <v>0</v>
      </c>
      <c r="F358" s="17">
        <f>F359+F360+F361+F362+F363+F364</f>
        <v>100</v>
      </c>
      <c r="G358" s="18"/>
      <c r="H358" s="18"/>
      <c r="I358" s="18"/>
      <c r="J358" s="17">
        <f t="shared" ref="J358:J369" si="67">K358+L358</f>
        <v>100</v>
      </c>
      <c r="K358" s="17">
        <f>K359+K360+K361+K362+K363+K364</f>
        <v>0</v>
      </c>
      <c r="L358" s="17">
        <f>L359+L360+L361+L362+L363+L364</f>
        <v>100</v>
      </c>
    </row>
    <row r="359" spans="1:12" s="12" customFormat="1" ht="37.5" hidden="1" x14ac:dyDescent="0.25">
      <c r="A359" s="160"/>
      <c r="B359" s="159"/>
      <c r="C359" s="29" t="s">
        <v>197</v>
      </c>
      <c r="D359" s="17">
        <f t="shared" si="66"/>
        <v>100</v>
      </c>
      <c r="E359" s="17">
        <v>0</v>
      </c>
      <c r="F359" s="17">
        <v>100</v>
      </c>
      <c r="G359" s="18"/>
      <c r="H359" s="18"/>
      <c r="I359" s="18"/>
      <c r="J359" s="17">
        <f t="shared" si="67"/>
        <v>100</v>
      </c>
      <c r="K359" s="17">
        <v>0</v>
      </c>
      <c r="L359" s="17">
        <v>100</v>
      </c>
    </row>
    <row r="360" spans="1:12" s="12" customFormat="1" ht="37.5" hidden="1" x14ac:dyDescent="0.25">
      <c r="A360" s="160"/>
      <c r="B360" s="159"/>
      <c r="C360" s="29" t="s">
        <v>198</v>
      </c>
      <c r="D360" s="17">
        <f t="shared" si="66"/>
        <v>0</v>
      </c>
      <c r="E360" s="17">
        <v>0</v>
      </c>
      <c r="F360" s="17">
        <v>0</v>
      </c>
      <c r="G360" s="18"/>
      <c r="H360" s="18"/>
      <c r="I360" s="18"/>
      <c r="J360" s="17">
        <f t="shared" si="67"/>
        <v>0</v>
      </c>
      <c r="K360" s="17">
        <v>0</v>
      </c>
      <c r="L360" s="17">
        <v>0</v>
      </c>
    </row>
    <row r="361" spans="1:12" s="12" customFormat="1" ht="37.5" hidden="1" x14ac:dyDescent="0.25">
      <c r="A361" s="160"/>
      <c r="B361" s="159"/>
      <c r="C361" s="29" t="s">
        <v>199</v>
      </c>
      <c r="D361" s="17">
        <f t="shared" si="66"/>
        <v>0</v>
      </c>
      <c r="E361" s="17">
        <v>0</v>
      </c>
      <c r="F361" s="17">
        <v>0</v>
      </c>
      <c r="G361" s="18"/>
      <c r="H361" s="18"/>
      <c r="I361" s="18"/>
      <c r="J361" s="17">
        <f t="shared" si="67"/>
        <v>0</v>
      </c>
      <c r="K361" s="17">
        <v>0</v>
      </c>
      <c r="L361" s="17">
        <v>0</v>
      </c>
    </row>
    <row r="362" spans="1:12" s="12" customFormat="1" ht="37.5" hidden="1" x14ac:dyDescent="0.25">
      <c r="A362" s="160"/>
      <c r="B362" s="159"/>
      <c r="C362" s="29" t="s">
        <v>200</v>
      </c>
      <c r="D362" s="17">
        <f t="shared" si="66"/>
        <v>0</v>
      </c>
      <c r="E362" s="17">
        <v>0</v>
      </c>
      <c r="F362" s="17">
        <v>0</v>
      </c>
      <c r="G362" s="18"/>
      <c r="H362" s="18"/>
      <c r="I362" s="18"/>
      <c r="J362" s="17">
        <f t="shared" si="67"/>
        <v>0</v>
      </c>
      <c r="K362" s="17">
        <v>0</v>
      </c>
      <c r="L362" s="17">
        <v>0</v>
      </c>
    </row>
    <row r="363" spans="1:12" s="12" customFormat="1" ht="37.5" hidden="1" x14ac:dyDescent="0.25">
      <c r="A363" s="160"/>
      <c r="B363" s="159"/>
      <c r="C363" s="29" t="s">
        <v>201</v>
      </c>
      <c r="D363" s="17">
        <f t="shared" si="66"/>
        <v>0</v>
      </c>
      <c r="E363" s="17">
        <v>0</v>
      </c>
      <c r="F363" s="17">
        <v>0</v>
      </c>
      <c r="G363" s="18"/>
      <c r="H363" s="18"/>
      <c r="I363" s="18"/>
      <c r="J363" s="17">
        <f t="shared" si="67"/>
        <v>0</v>
      </c>
      <c r="K363" s="17">
        <v>0</v>
      </c>
      <c r="L363" s="17">
        <v>0</v>
      </c>
    </row>
    <row r="364" spans="1:12" s="12" customFormat="1" ht="37.5" hidden="1" x14ac:dyDescent="0.25">
      <c r="A364" s="160"/>
      <c r="B364" s="159"/>
      <c r="C364" s="29" t="s">
        <v>202</v>
      </c>
      <c r="D364" s="17">
        <f t="shared" si="66"/>
        <v>0</v>
      </c>
      <c r="E364" s="17">
        <v>0</v>
      </c>
      <c r="F364" s="17">
        <v>0</v>
      </c>
      <c r="G364" s="18"/>
      <c r="H364" s="18"/>
      <c r="I364" s="18"/>
      <c r="J364" s="17">
        <f t="shared" si="67"/>
        <v>0</v>
      </c>
      <c r="K364" s="17">
        <v>0</v>
      </c>
      <c r="L364" s="17">
        <v>0</v>
      </c>
    </row>
    <row r="365" spans="1:12" s="12" customFormat="1" ht="37.5" hidden="1" x14ac:dyDescent="0.25">
      <c r="A365" s="160"/>
      <c r="B365" s="159"/>
      <c r="C365" s="28" t="s">
        <v>203</v>
      </c>
      <c r="D365" s="17">
        <f t="shared" si="66"/>
        <v>0</v>
      </c>
      <c r="E365" s="17">
        <v>0</v>
      </c>
      <c r="F365" s="17">
        <v>0</v>
      </c>
      <c r="G365" s="18"/>
      <c r="H365" s="18"/>
      <c r="I365" s="18"/>
      <c r="J365" s="17">
        <f t="shared" si="67"/>
        <v>0</v>
      </c>
      <c r="K365" s="17">
        <v>0</v>
      </c>
      <c r="L365" s="17">
        <v>0</v>
      </c>
    </row>
    <row r="366" spans="1:12" s="12" customFormat="1" ht="18.75" hidden="1" x14ac:dyDescent="0.25">
      <c r="A366" s="160"/>
      <c r="B366" s="159"/>
      <c r="C366" s="28" t="s">
        <v>204</v>
      </c>
      <c r="D366" s="17">
        <f t="shared" si="66"/>
        <v>0</v>
      </c>
      <c r="E366" s="17">
        <v>0</v>
      </c>
      <c r="F366" s="17">
        <v>0</v>
      </c>
      <c r="G366" s="18"/>
      <c r="H366" s="18"/>
      <c r="I366" s="18"/>
      <c r="J366" s="17">
        <f t="shared" si="67"/>
        <v>0</v>
      </c>
      <c r="K366" s="17">
        <v>0</v>
      </c>
      <c r="L366" s="17">
        <v>0</v>
      </c>
    </row>
    <row r="367" spans="1:12" s="12" customFormat="1" ht="18.75" hidden="1" x14ac:dyDescent="0.25">
      <c r="A367" s="160"/>
      <c r="B367" s="159"/>
      <c r="C367" s="28" t="s">
        <v>205</v>
      </c>
      <c r="D367" s="17">
        <f t="shared" si="66"/>
        <v>0</v>
      </c>
      <c r="E367" s="17">
        <v>0</v>
      </c>
      <c r="F367" s="17">
        <v>0</v>
      </c>
      <c r="G367" s="18"/>
      <c r="H367" s="18"/>
      <c r="I367" s="18"/>
      <c r="J367" s="17">
        <f t="shared" si="67"/>
        <v>0</v>
      </c>
      <c r="K367" s="17">
        <v>0</v>
      </c>
      <c r="L367" s="17">
        <v>0</v>
      </c>
    </row>
    <row r="368" spans="1:12" s="12" customFormat="1" ht="18.75" hidden="1" customHeight="1" x14ac:dyDescent="0.25">
      <c r="A368" s="160" t="s">
        <v>271</v>
      </c>
      <c r="B368" s="159" t="s">
        <v>272</v>
      </c>
      <c r="C368" s="28" t="s">
        <v>193</v>
      </c>
      <c r="D368" s="17">
        <f t="shared" si="66"/>
        <v>100</v>
      </c>
      <c r="E368" s="17">
        <f>E369+E379+E380</f>
        <v>0</v>
      </c>
      <c r="F368" s="17">
        <f>F369+F379+F380</f>
        <v>100</v>
      </c>
      <c r="G368" s="18"/>
      <c r="H368" s="18"/>
      <c r="I368" s="18"/>
      <c r="J368" s="17">
        <f t="shared" si="67"/>
        <v>100</v>
      </c>
      <c r="K368" s="17">
        <f>K369+K379+K380</f>
        <v>0</v>
      </c>
      <c r="L368" s="17">
        <f>L369+L379+L380</f>
        <v>100</v>
      </c>
    </row>
    <row r="369" spans="1:12" s="12" customFormat="1" ht="18.75" hidden="1" x14ac:dyDescent="0.25">
      <c r="A369" s="160"/>
      <c r="B369" s="159"/>
      <c r="C369" s="28" t="s">
        <v>194</v>
      </c>
      <c r="D369" s="17">
        <f t="shared" si="66"/>
        <v>100</v>
      </c>
      <c r="E369" s="17">
        <f>E371+E378</f>
        <v>0</v>
      </c>
      <c r="F369" s="17">
        <f>F371+F378</f>
        <v>100</v>
      </c>
      <c r="G369" s="18"/>
      <c r="H369" s="18"/>
      <c r="I369" s="18"/>
      <c r="J369" s="17">
        <f t="shared" si="67"/>
        <v>100</v>
      </c>
      <c r="K369" s="17">
        <f>K371+K378</f>
        <v>0</v>
      </c>
      <c r="L369" s="17">
        <f>L371+L378</f>
        <v>100</v>
      </c>
    </row>
    <row r="370" spans="1:12" s="12" customFormat="1" ht="18.75" hidden="1" x14ac:dyDescent="0.25">
      <c r="A370" s="160"/>
      <c r="B370" s="159"/>
      <c r="C370" s="28" t="s">
        <v>195</v>
      </c>
      <c r="D370" s="17"/>
      <c r="E370" s="17"/>
      <c r="F370" s="17"/>
      <c r="G370" s="18"/>
      <c r="H370" s="18"/>
      <c r="I370" s="18"/>
      <c r="J370" s="17"/>
      <c r="K370" s="17"/>
      <c r="L370" s="17"/>
    </row>
    <row r="371" spans="1:12" s="12" customFormat="1" ht="37.5" hidden="1" x14ac:dyDescent="0.25">
      <c r="A371" s="160"/>
      <c r="B371" s="159"/>
      <c r="C371" s="28" t="s">
        <v>196</v>
      </c>
      <c r="D371" s="17">
        <f t="shared" ref="D371:D382" si="68">E371+F371</f>
        <v>100</v>
      </c>
      <c r="E371" s="17">
        <f>E372+E373+E374+E375+E376+E377</f>
        <v>0</v>
      </c>
      <c r="F371" s="17">
        <f>F372+F373+F374+F375+F376+F377</f>
        <v>100</v>
      </c>
      <c r="G371" s="18"/>
      <c r="H371" s="18"/>
      <c r="I371" s="18"/>
      <c r="J371" s="17">
        <f t="shared" ref="J371:J382" si="69">K371+L371</f>
        <v>100</v>
      </c>
      <c r="K371" s="17">
        <f>K372+K373+K374+K375+K376+K377</f>
        <v>0</v>
      </c>
      <c r="L371" s="17">
        <f>L372+L373+L374+L375+L376+L377</f>
        <v>100</v>
      </c>
    </row>
    <row r="372" spans="1:12" s="12" customFormat="1" ht="37.5" hidden="1" x14ac:dyDescent="0.25">
      <c r="A372" s="160"/>
      <c r="B372" s="159"/>
      <c r="C372" s="29" t="s">
        <v>197</v>
      </c>
      <c r="D372" s="17">
        <f t="shared" si="68"/>
        <v>100</v>
      </c>
      <c r="E372" s="17">
        <v>0</v>
      </c>
      <c r="F372" s="17">
        <v>100</v>
      </c>
      <c r="G372" s="18"/>
      <c r="H372" s="18"/>
      <c r="I372" s="18"/>
      <c r="J372" s="17">
        <f t="shared" si="69"/>
        <v>100</v>
      </c>
      <c r="K372" s="17">
        <v>0</v>
      </c>
      <c r="L372" s="17">
        <v>100</v>
      </c>
    </row>
    <row r="373" spans="1:12" s="12" customFormat="1" ht="37.5" hidden="1" x14ac:dyDescent="0.25">
      <c r="A373" s="160"/>
      <c r="B373" s="159"/>
      <c r="C373" s="29" t="s">
        <v>198</v>
      </c>
      <c r="D373" s="17">
        <f t="shared" si="68"/>
        <v>0</v>
      </c>
      <c r="E373" s="17">
        <v>0</v>
      </c>
      <c r="F373" s="17">
        <v>0</v>
      </c>
      <c r="G373" s="18"/>
      <c r="H373" s="18"/>
      <c r="I373" s="18"/>
      <c r="J373" s="17">
        <f t="shared" si="69"/>
        <v>0</v>
      </c>
      <c r="K373" s="17">
        <v>0</v>
      </c>
      <c r="L373" s="17">
        <v>0</v>
      </c>
    </row>
    <row r="374" spans="1:12" s="12" customFormat="1" ht="37.5" hidden="1" x14ac:dyDescent="0.25">
      <c r="A374" s="160"/>
      <c r="B374" s="159"/>
      <c r="C374" s="29" t="s">
        <v>199</v>
      </c>
      <c r="D374" s="17">
        <f t="shared" si="68"/>
        <v>0</v>
      </c>
      <c r="E374" s="17">
        <v>0</v>
      </c>
      <c r="F374" s="17">
        <v>0</v>
      </c>
      <c r="G374" s="18"/>
      <c r="H374" s="18"/>
      <c r="I374" s="18"/>
      <c r="J374" s="17">
        <f t="shared" si="69"/>
        <v>0</v>
      </c>
      <c r="K374" s="17">
        <v>0</v>
      </c>
      <c r="L374" s="17">
        <v>0</v>
      </c>
    </row>
    <row r="375" spans="1:12" s="12" customFormat="1" ht="37.5" hidden="1" x14ac:dyDescent="0.25">
      <c r="A375" s="160"/>
      <c r="B375" s="159"/>
      <c r="C375" s="29" t="s">
        <v>200</v>
      </c>
      <c r="D375" s="17">
        <f t="shared" si="68"/>
        <v>0</v>
      </c>
      <c r="E375" s="17">
        <v>0</v>
      </c>
      <c r="F375" s="17">
        <v>0</v>
      </c>
      <c r="G375" s="18"/>
      <c r="H375" s="18"/>
      <c r="I375" s="18"/>
      <c r="J375" s="17">
        <f t="shared" si="69"/>
        <v>0</v>
      </c>
      <c r="K375" s="17">
        <v>0</v>
      </c>
      <c r="L375" s="17">
        <v>0</v>
      </c>
    </row>
    <row r="376" spans="1:12" s="12" customFormat="1" ht="37.5" hidden="1" x14ac:dyDescent="0.25">
      <c r="A376" s="160"/>
      <c r="B376" s="159"/>
      <c r="C376" s="29" t="s">
        <v>201</v>
      </c>
      <c r="D376" s="17">
        <f t="shared" si="68"/>
        <v>0</v>
      </c>
      <c r="E376" s="17">
        <v>0</v>
      </c>
      <c r="F376" s="17">
        <v>0</v>
      </c>
      <c r="G376" s="18"/>
      <c r="H376" s="18"/>
      <c r="I376" s="18"/>
      <c r="J376" s="17">
        <f t="shared" si="69"/>
        <v>0</v>
      </c>
      <c r="K376" s="17">
        <v>0</v>
      </c>
      <c r="L376" s="17">
        <v>0</v>
      </c>
    </row>
    <row r="377" spans="1:12" s="12" customFormat="1" ht="37.5" hidden="1" x14ac:dyDescent="0.25">
      <c r="A377" s="160"/>
      <c r="B377" s="159"/>
      <c r="C377" s="29" t="s">
        <v>202</v>
      </c>
      <c r="D377" s="17">
        <f t="shared" si="68"/>
        <v>0</v>
      </c>
      <c r="E377" s="17">
        <v>0</v>
      </c>
      <c r="F377" s="17">
        <v>0</v>
      </c>
      <c r="G377" s="18"/>
      <c r="H377" s="18"/>
      <c r="I377" s="18"/>
      <c r="J377" s="17">
        <f t="shared" si="69"/>
        <v>0</v>
      </c>
      <c r="K377" s="17">
        <v>0</v>
      </c>
      <c r="L377" s="17">
        <v>0</v>
      </c>
    </row>
    <row r="378" spans="1:12" s="12" customFormat="1" ht="37.5" hidden="1" x14ac:dyDescent="0.25">
      <c r="A378" s="160"/>
      <c r="B378" s="159"/>
      <c r="C378" s="28" t="s">
        <v>203</v>
      </c>
      <c r="D378" s="17">
        <f t="shared" si="68"/>
        <v>0</v>
      </c>
      <c r="E378" s="17">
        <v>0</v>
      </c>
      <c r="F378" s="17">
        <v>0</v>
      </c>
      <c r="G378" s="18"/>
      <c r="H378" s="18"/>
      <c r="I378" s="18"/>
      <c r="J378" s="17">
        <f t="shared" si="69"/>
        <v>0</v>
      </c>
      <c r="K378" s="17">
        <v>0</v>
      </c>
      <c r="L378" s="17">
        <v>0</v>
      </c>
    </row>
    <row r="379" spans="1:12" s="12" customFormat="1" ht="18.75" hidden="1" x14ac:dyDescent="0.25">
      <c r="A379" s="160"/>
      <c r="B379" s="159"/>
      <c r="C379" s="28" t="s">
        <v>204</v>
      </c>
      <c r="D379" s="17">
        <f t="shared" si="68"/>
        <v>0</v>
      </c>
      <c r="E379" s="17">
        <v>0</v>
      </c>
      <c r="F379" s="17">
        <v>0</v>
      </c>
      <c r="G379" s="18"/>
      <c r="H379" s="18"/>
      <c r="I379" s="18"/>
      <c r="J379" s="17">
        <f t="shared" si="69"/>
        <v>0</v>
      </c>
      <c r="K379" s="17">
        <v>0</v>
      </c>
      <c r="L379" s="17">
        <v>0</v>
      </c>
    </row>
    <row r="380" spans="1:12" s="12" customFormat="1" ht="18.75" hidden="1" x14ac:dyDescent="0.25">
      <c r="A380" s="160"/>
      <c r="B380" s="159"/>
      <c r="C380" s="28" t="s">
        <v>205</v>
      </c>
      <c r="D380" s="17">
        <f t="shared" si="68"/>
        <v>0</v>
      </c>
      <c r="E380" s="17">
        <v>0</v>
      </c>
      <c r="F380" s="17">
        <v>0</v>
      </c>
      <c r="G380" s="18"/>
      <c r="H380" s="18"/>
      <c r="I380" s="18"/>
      <c r="J380" s="17">
        <f t="shared" si="69"/>
        <v>0</v>
      </c>
      <c r="K380" s="17">
        <v>0</v>
      </c>
      <c r="L380" s="17">
        <v>0</v>
      </c>
    </row>
    <row r="381" spans="1:12" s="12" customFormat="1" ht="18.75" hidden="1" customHeight="1" x14ac:dyDescent="0.25">
      <c r="A381" s="160" t="s">
        <v>273</v>
      </c>
      <c r="B381" s="159" t="s">
        <v>274</v>
      </c>
      <c r="C381" s="28" t="s">
        <v>193</v>
      </c>
      <c r="D381" s="17">
        <f t="shared" si="68"/>
        <v>50</v>
      </c>
      <c r="E381" s="17">
        <f>E382+E392+E393</f>
        <v>0</v>
      </c>
      <c r="F381" s="17">
        <f>F382+F392+F393</f>
        <v>50</v>
      </c>
      <c r="G381" s="18"/>
      <c r="H381" s="18"/>
      <c r="I381" s="18"/>
      <c r="J381" s="17">
        <f t="shared" si="69"/>
        <v>50</v>
      </c>
      <c r="K381" s="17">
        <f>K382+K392+K393</f>
        <v>0</v>
      </c>
      <c r="L381" s="17">
        <f>L382+L392+L393</f>
        <v>50</v>
      </c>
    </row>
    <row r="382" spans="1:12" s="12" customFormat="1" ht="18.75" hidden="1" x14ac:dyDescent="0.25">
      <c r="A382" s="160"/>
      <c r="B382" s="159"/>
      <c r="C382" s="28" t="s">
        <v>194</v>
      </c>
      <c r="D382" s="17">
        <f t="shared" si="68"/>
        <v>50</v>
      </c>
      <c r="E382" s="17">
        <f>E384+E391</f>
        <v>0</v>
      </c>
      <c r="F382" s="17">
        <f>F384+F391</f>
        <v>50</v>
      </c>
      <c r="G382" s="18"/>
      <c r="H382" s="18"/>
      <c r="I382" s="18"/>
      <c r="J382" s="17">
        <f t="shared" si="69"/>
        <v>50</v>
      </c>
      <c r="K382" s="17">
        <f>K384+K391</f>
        <v>0</v>
      </c>
      <c r="L382" s="17">
        <f>L384+L391</f>
        <v>50</v>
      </c>
    </row>
    <row r="383" spans="1:12" s="12" customFormat="1" ht="18.75" hidden="1" x14ac:dyDescent="0.25">
      <c r="A383" s="160"/>
      <c r="B383" s="159"/>
      <c r="C383" s="28" t="s">
        <v>195</v>
      </c>
      <c r="D383" s="17"/>
      <c r="E383" s="17"/>
      <c r="F383" s="17"/>
      <c r="G383" s="18"/>
      <c r="H383" s="18"/>
      <c r="I383" s="18"/>
      <c r="J383" s="17"/>
      <c r="K383" s="17"/>
      <c r="L383" s="17"/>
    </row>
    <row r="384" spans="1:12" s="12" customFormat="1" ht="37.5" hidden="1" x14ac:dyDescent="0.25">
      <c r="A384" s="160"/>
      <c r="B384" s="159"/>
      <c r="C384" s="28" t="s">
        <v>196</v>
      </c>
      <c r="D384" s="17">
        <f t="shared" ref="D384:D395" si="70">E384+F384</f>
        <v>50</v>
      </c>
      <c r="E384" s="17">
        <f>E385+E386+E387+E388+E389+E390</f>
        <v>0</v>
      </c>
      <c r="F384" s="17">
        <f>F385+F386+F387+F388+F389+F390</f>
        <v>50</v>
      </c>
      <c r="G384" s="18"/>
      <c r="H384" s="18"/>
      <c r="I384" s="18"/>
      <c r="J384" s="17">
        <f t="shared" ref="J384:J395" si="71">K384+L384</f>
        <v>50</v>
      </c>
      <c r="K384" s="17">
        <f>K385+K386+K387+K388+K389+K390</f>
        <v>0</v>
      </c>
      <c r="L384" s="17">
        <f>L385+L386+L387+L388+L389+L390</f>
        <v>50</v>
      </c>
    </row>
    <row r="385" spans="1:12" s="12" customFormat="1" ht="37.5" hidden="1" x14ac:dyDescent="0.25">
      <c r="A385" s="160"/>
      <c r="B385" s="159"/>
      <c r="C385" s="29" t="s">
        <v>197</v>
      </c>
      <c r="D385" s="17">
        <f t="shared" si="70"/>
        <v>50</v>
      </c>
      <c r="E385" s="17">
        <v>0</v>
      </c>
      <c r="F385" s="17">
        <v>50</v>
      </c>
      <c r="G385" s="18"/>
      <c r="H385" s="18"/>
      <c r="I385" s="18"/>
      <c r="J385" s="17">
        <f t="shared" si="71"/>
        <v>50</v>
      </c>
      <c r="K385" s="17">
        <v>0</v>
      </c>
      <c r="L385" s="17">
        <v>50</v>
      </c>
    </row>
    <row r="386" spans="1:12" s="12" customFormat="1" ht="37.5" hidden="1" x14ac:dyDescent="0.25">
      <c r="A386" s="160"/>
      <c r="B386" s="159"/>
      <c r="C386" s="29" t="s">
        <v>198</v>
      </c>
      <c r="D386" s="17">
        <f t="shared" si="70"/>
        <v>0</v>
      </c>
      <c r="E386" s="17">
        <v>0</v>
      </c>
      <c r="F386" s="17">
        <v>0</v>
      </c>
      <c r="G386" s="18"/>
      <c r="H386" s="18"/>
      <c r="I386" s="18"/>
      <c r="J386" s="17">
        <f t="shared" si="71"/>
        <v>0</v>
      </c>
      <c r="K386" s="17">
        <v>0</v>
      </c>
      <c r="L386" s="17">
        <v>0</v>
      </c>
    </row>
    <row r="387" spans="1:12" s="12" customFormat="1" ht="37.5" hidden="1" x14ac:dyDescent="0.25">
      <c r="A387" s="160"/>
      <c r="B387" s="159"/>
      <c r="C387" s="29" t="s">
        <v>199</v>
      </c>
      <c r="D387" s="17">
        <f t="shared" si="70"/>
        <v>0</v>
      </c>
      <c r="E387" s="17">
        <v>0</v>
      </c>
      <c r="F387" s="17">
        <v>0</v>
      </c>
      <c r="G387" s="18"/>
      <c r="H387" s="18"/>
      <c r="I387" s="18"/>
      <c r="J387" s="17">
        <f t="shared" si="71"/>
        <v>0</v>
      </c>
      <c r="K387" s="17">
        <v>0</v>
      </c>
      <c r="L387" s="17">
        <v>0</v>
      </c>
    </row>
    <row r="388" spans="1:12" s="12" customFormat="1" ht="37.5" hidden="1" x14ac:dyDescent="0.25">
      <c r="A388" s="160"/>
      <c r="B388" s="159"/>
      <c r="C388" s="29" t="s">
        <v>200</v>
      </c>
      <c r="D388" s="17">
        <f t="shared" si="70"/>
        <v>0</v>
      </c>
      <c r="E388" s="17">
        <v>0</v>
      </c>
      <c r="F388" s="17">
        <v>0</v>
      </c>
      <c r="G388" s="18"/>
      <c r="H388" s="18"/>
      <c r="I388" s="18"/>
      <c r="J388" s="17">
        <f t="shared" si="71"/>
        <v>0</v>
      </c>
      <c r="K388" s="17">
        <v>0</v>
      </c>
      <c r="L388" s="17">
        <v>0</v>
      </c>
    </row>
    <row r="389" spans="1:12" s="12" customFormat="1" ht="37.5" hidden="1" x14ac:dyDescent="0.25">
      <c r="A389" s="160"/>
      <c r="B389" s="159"/>
      <c r="C389" s="29" t="s">
        <v>201</v>
      </c>
      <c r="D389" s="17">
        <f t="shared" si="70"/>
        <v>0</v>
      </c>
      <c r="E389" s="17">
        <v>0</v>
      </c>
      <c r="F389" s="17">
        <v>0</v>
      </c>
      <c r="G389" s="18"/>
      <c r="H389" s="18"/>
      <c r="I389" s="18"/>
      <c r="J389" s="17">
        <f t="shared" si="71"/>
        <v>0</v>
      </c>
      <c r="K389" s="17">
        <v>0</v>
      </c>
      <c r="L389" s="17">
        <v>0</v>
      </c>
    </row>
    <row r="390" spans="1:12" s="12" customFormat="1" ht="37.5" hidden="1" x14ac:dyDescent="0.25">
      <c r="A390" s="160"/>
      <c r="B390" s="159"/>
      <c r="C390" s="29" t="s">
        <v>202</v>
      </c>
      <c r="D390" s="17">
        <f t="shared" si="70"/>
        <v>0</v>
      </c>
      <c r="E390" s="17">
        <v>0</v>
      </c>
      <c r="F390" s="17">
        <v>0</v>
      </c>
      <c r="G390" s="18"/>
      <c r="H390" s="18"/>
      <c r="I390" s="18"/>
      <c r="J390" s="17">
        <f t="shared" si="71"/>
        <v>0</v>
      </c>
      <c r="K390" s="17">
        <v>0</v>
      </c>
      <c r="L390" s="17">
        <v>0</v>
      </c>
    </row>
    <row r="391" spans="1:12" s="12" customFormat="1" ht="37.5" hidden="1" x14ac:dyDescent="0.25">
      <c r="A391" s="160"/>
      <c r="B391" s="159"/>
      <c r="C391" s="28" t="s">
        <v>203</v>
      </c>
      <c r="D391" s="17">
        <f t="shared" si="70"/>
        <v>0</v>
      </c>
      <c r="E391" s="17">
        <v>0</v>
      </c>
      <c r="F391" s="17">
        <v>0</v>
      </c>
      <c r="G391" s="18"/>
      <c r="H391" s="18"/>
      <c r="I391" s="18"/>
      <c r="J391" s="17">
        <f t="shared" si="71"/>
        <v>0</v>
      </c>
      <c r="K391" s="17">
        <v>0</v>
      </c>
      <c r="L391" s="17">
        <v>0</v>
      </c>
    </row>
    <row r="392" spans="1:12" s="12" customFormat="1" ht="18.75" hidden="1" x14ac:dyDescent="0.25">
      <c r="A392" s="160"/>
      <c r="B392" s="159"/>
      <c r="C392" s="28" t="s">
        <v>204</v>
      </c>
      <c r="D392" s="17">
        <f t="shared" si="70"/>
        <v>0</v>
      </c>
      <c r="E392" s="17">
        <v>0</v>
      </c>
      <c r="F392" s="17">
        <v>0</v>
      </c>
      <c r="G392" s="18"/>
      <c r="H392" s="18"/>
      <c r="I392" s="18"/>
      <c r="J392" s="17">
        <f t="shared" si="71"/>
        <v>0</v>
      </c>
      <c r="K392" s="17">
        <v>0</v>
      </c>
      <c r="L392" s="17">
        <v>0</v>
      </c>
    </row>
    <row r="393" spans="1:12" s="12" customFormat="1" ht="18.75" hidden="1" x14ac:dyDescent="0.25">
      <c r="A393" s="160"/>
      <c r="B393" s="159"/>
      <c r="C393" s="28" t="s">
        <v>205</v>
      </c>
      <c r="D393" s="17">
        <f t="shared" si="70"/>
        <v>0</v>
      </c>
      <c r="E393" s="17">
        <v>0</v>
      </c>
      <c r="F393" s="17">
        <v>0</v>
      </c>
      <c r="G393" s="18"/>
      <c r="H393" s="18"/>
      <c r="I393" s="18"/>
      <c r="J393" s="17">
        <f t="shared" si="71"/>
        <v>0</v>
      </c>
      <c r="K393" s="17">
        <v>0</v>
      </c>
      <c r="L393" s="17">
        <v>0</v>
      </c>
    </row>
    <row r="394" spans="1:12" s="12" customFormat="1" ht="18.75" hidden="1" customHeight="1" x14ac:dyDescent="0.25">
      <c r="A394" s="160" t="s">
        <v>275</v>
      </c>
      <c r="B394" s="159" t="s">
        <v>276</v>
      </c>
      <c r="C394" s="28" t="s">
        <v>193</v>
      </c>
      <c r="D394" s="17">
        <f t="shared" si="70"/>
        <v>50</v>
      </c>
      <c r="E394" s="17">
        <f>E395+E405+E406</f>
        <v>0</v>
      </c>
      <c r="F394" s="17">
        <f>F395+F405+F406</f>
        <v>50</v>
      </c>
      <c r="G394" s="18"/>
      <c r="H394" s="18"/>
      <c r="I394" s="18"/>
      <c r="J394" s="17">
        <f t="shared" si="71"/>
        <v>50</v>
      </c>
      <c r="K394" s="17">
        <f>K395+K405+K406</f>
        <v>0</v>
      </c>
      <c r="L394" s="17">
        <f>L395+L405+L406</f>
        <v>50</v>
      </c>
    </row>
    <row r="395" spans="1:12" s="12" customFormat="1" ht="18.75" hidden="1" x14ac:dyDescent="0.25">
      <c r="A395" s="160"/>
      <c r="B395" s="159"/>
      <c r="C395" s="28" t="s">
        <v>194</v>
      </c>
      <c r="D395" s="17">
        <f t="shared" si="70"/>
        <v>50</v>
      </c>
      <c r="E395" s="17">
        <f>E397+E404</f>
        <v>0</v>
      </c>
      <c r="F395" s="17">
        <f>F397+F404</f>
        <v>50</v>
      </c>
      <c r="G395" s="18"/>
      <c r="H395" s="18"/>
      <c r="I395" s="18"/>
      <c r="J395" s="17">
        <f t="shared" si="71"/>
        <v>50</v>
      </c>
      <c r="K395" s="17">
        <f>K397+K404</f>
        <v>0</v>
      </c>
      <c r="L395" s="17">
        <f>L397+L404</f>
        <v>50</v>
      </c>
    </row>
    <row r="396" spans="1:12" s="12" customFormat="1" ht="18.75" hidden="1" x14ac:dyDescent="0.25">
      <c r="A396" s="160"/>
      <c r="B396" s="159"/>
      <c r="C396" s="28" t="s">
        <v>195</v>
      </c>
      <c r="D396" s="17"/>
      <c r="E396" s="17"/>
      <c r="F396" s="17"/>
      <c r="G396" s="18"/>
      <c r="H396" s="18"/>
      <c r="I396" s="18"/>
      <c r="J396" s="17"/>
      <c r="K396" s="17"/>
      <c r="L396" s="17"/>
    </row>
    <row r="397" spans="1:12" s="12" customFormat="1" ht="37.5" hidden="1" x14ac:dyDescent="0.25">
      <c r="A397" s="160"/>
      <c r="B397" s="159"/>
      <c r="C397" s="28" t="s">
        <v>196</v>
      </c>
      <c r="D397" s="17">
        <f t="shared" ref="D397:D408" si="72">E397+F397</f>
        <v>50</v>
      </c>
      <c r="E397" s="17">
        <f>E398+E399+E400+E401+E402+E403</f>
        <v>0</v>
      </c>
      <c r="F397" s="17">
        <f>F398+F399+F400+F401+F402+F403</f>
        <v>50</v>
      </c>
      <c r="G397" s="18"/>
      <c r="H397" s="18"/>
      <c r="I397" s="18"/>
      <c r="J397" s="17">
        <f t="shared" ref="J397:J408" si="73">K397+L397</f>
        <v>50</v>
      </c>
      <c r="K397" s="17">
        <f>K398+K399+K400+K401+K402+K403</f>
        <v>0</v>
      </c>
      <c r="L397" s="17">
        <f>L398+L399+L400+L401+L402+L403</f>
        <v>50</v>
      </c>
    </row>
    <row r="398" spans="1:12" s="12" customFormat="1" ht="37.5" hidden="1" x14ac:dyDescent="0.25">
      <c r="A398" s="160"/>
      <c r="B398" s="159"/>
      <c r="C398" s="29" t="s">
        <v>197</v>
      </c>
      <c r="D398" s="17">
        <f t="shared" si="72"/>
        <v>50</v>
      </c>
      <c r="E398" s="17">
        <v>0</v>
      </c>
      <c r="F398" s="17">
        <v>50</v>
      </c>
      <c r="G398" s="18"/>
      <c r="H398" s="18"/>
      <c r="I398" s="18"/>
      <c r="J398" s="17">
        <f t="shared" si="73"/>
        <v>50</v>
      </c>
      <c r="K398" s="17">
        <v>0</v>
      </c>
      <c r="L398" s="17">
        <v>50</v>
      </c>
    </row>
    <row r="399" spans="1:12" s="12" customFormat="1" ht="37.5" hidden="1" x14ac:dyDescent="0.25">
      <c r="A399" s="160"/>
      <c r="B399" s="159"/>
      <c r="C399" s="29" t="s">
        <v>198</v>
      </c>
      <c r="D399" s="17">
        <f t="shared" si="72"/>
        <v>0</v>
      </c>
      <c r="E399" s="17">
        <v>0</v>
      </c>
      <c r="F399" s="17">
        <v>0</v>
      </c>
      <c r="G399" s="18"/>
      <c r="H399" s="18"/>
      <c r="I399" s="18"/>
      <c r="J399" s="17">
        <f t="shared" si="73"/>
        <v>0</v>
      </c>
      <c r="K399" s="17">
        <v>0</v>
      </c>
      <c r="L399" s="17">
        <v>0</v>
      </c>
    </row>
    <row r="400" spans="1:12" s="12" customFormat="1" ht="37.5" hidden="1" x14ac:dyDescent="0.25">
      <c r="A400" s="160"/>
      <c r="B400" s="159"/>
      <c r="C400" s="29" t="s">
        <v>199</v>
      </c>
      <c r="D400" s="17">
        <f t="shared" si="72"/>
        <v>0</v>
      </c>
      <c r="E400" s="17">
        <v>0</v>
      </c>
      <c r="F400" s="17">
        <v>0</v>
      </c>
      <c r="G400" s="18"/>
      <c r="H400" s="18"/>
      <c r="I400" s="18"/>
      <c r="J400" s="17">
        <f t="shared" si="73"/>
        <v>0</v>
      </c>
      <c r="K400" s="17">
        <v>0</v>
      </c>
      <c r="L400" s="17">
        <v>0</v>
      </c>
    </row>
    <row r="401" spans="1:12" s="12" customFormat="1" ht="37.5" hidden="1" x14ac:dyDescent="0.25">
      <c r="A401" s="160"/>
      <c r="B401" s="159"/>
      <c r="C401" s="29" t="s">
        <v>200</v>
      </c>
      <c r="D401" s="17">
        <f t="shared" si="72"/>
        <v>0</v>
      </c>
      <c r="E401" s="17">
        <v>0</v>
      </c>
      <c r="F401" s="17">
        <v>0</v>
      </c>
      <c r="G401" s="18"/>
      <c r="H401" s="18"/>
      <c r="I401" s="18"/>
      <c r="J401" s="17">
        <f t="shared" si="73"/>
        <v>0</v>
      </c>
      <c r="K401" s="17">
        <v>0</v>
      </c>
      <c r="L401" s="17">
        <v>0</v>
      </c>
    </row>
    <row r="402" spans="1:12" s="12" customFormat="1" ht="37.5" hidden="1" x14ac:dyDescent="0.25">
      <c r="A402" s="160"/>
      <c r="B402" s="159"/>
      <c r="C402" s="29" t="s">
        <v>201</v>
      </c>
      <c r="D402" s="17">
        <f t="shared" si="72"/>
        <v>0</v>
      </c>
      <c r="E402" s="17">
        <v>0</v>
      </c>
      <c r="F402" s="17">
        <v>0</v>
      </c>
      <c r="G402" s="18"/>
      <c r="H402" s="18"/>
      <c r="I402" s="18"/>
      <c r="J402" s="17">
        <f t="shared" si="73"/>
        <v>0</v>
      </c>
      <c r="K402" s="17">
        <v>0</v>
      </c>
      <c r="L402" s="17">
        <v>0</v>
      </c>
    </row>
    <row r="403" spans="1:12" s="12" customFormat="1" ht="37.5" hidden="1" x14ac:dyDescent="0.25">
      <c r="A403" s="160"/>
      <c r="B403" s="159"/>
      <c r="C403" s="29" t="s">
        <v>202</v>
      </c>
      <c r="D403" s="17">
        <f t="shared" si="72"/>
        <v>0</v>
      </c>
      <c r="E403" s="17">
        <v>0</v>
      </c>
      <c r="F403" s="17">
        <v>0</v>
      </c>
      <c r="G403" s="18"/>
      <c r="H403" s="18"/>
      <c r="I403" s="18"/>
      <c r="J403" s="17">
        <f t="shared" si="73"/>
        <v>0</v>
      </c>
      <c r="K403" s="17">
        <v>0</v>
      </c>
      <c r="L403" s="17">
        <v>0</v>
      </c>
    </row>
    <row r="404" spans="1:12" s="12" customFormat="1" ht="37.5" hidden="1" x14ac:dyDescent="0.25">
      <c r="A404" s="160"/>
      <c r="B404" s="159"/>
      <c r="C404" s="28" t="s">
        <v>203</v>
      </c>
      <c r="D404" s="17">
        <f t="shared" si="72"/>
        <v>0</v>
      </c>
      <c r="E404" s="17">
        <v>0</v>
      </c>
      <c r="F404" s="17">
        <v>0</v>
      </c>
      <c r="G404" s="18"/>
      <c r="H404" s="18"/>
      <c r="I404" s="18"/>
      <c r="J404" s="17">
        <f t="shared" si="73"/>
        <v>0</v>
      </c>
      <c r="K404" s="17">
        <v>0</v>
      </c>
      <c r="L404" s="17">
        <v>0</v>
      </c>
    </row>
    <row r="405" spans="1:12" s="12" customFormat="1" ht="18.75" hidden="1" x14ac:dyDescent="0.25">
      <c r="A405" s="160"/>
      <c r="B405" s="159"/>
      <c r="C405" s="28" t="s">
        <v>204</v>
      </c>
      <c r="D405" s="17">
        <f t="shared" si="72"/>
        <v>0</v>
      </c>
      <c r="E405" s="17">
        <v>0</v>
      </c>
      <c r="F405" s="17">
        <v>0</v>
      </c>
      <c r="G405" s="18"/>
      <c r="H405" s="18"/>
      <c r="I405" s="18"/>
      <c r="J405" s="17">
        <f t="shared" si="73"/>
        <v>0</v>
      </c>
      <c r="K405" s="17">
        <v>0</v>
      </c>
      <c r="L405" s="17">
        <v>0</v>
      </c>
    </row>
    <row r="406" spans="1:12" s="12" customFormat="1" ht="18.75" hidden="1" x14ac:dyDescent="0.25">
      <c r="A406" s="160"/>
      <c r="B406" s="159"/>
      <c r="C406" s="28" t="s">
        <v>205</v>
      </c>
      <c r="D406" s="17">
        <f t="shared" si="72"/>
        <v>0</v>
      </c>
      <c r="E406" s="17">
        <v>0</v>
      </c>
      <c r="F406" s="17">
        <v>0</v>
      </c>
      <c r="G406" s="18"/>
      <c r="H406" s="18"/>
      <c r="I406" s="18"/>
      <c r="J406" s="17">
        <f t="shared" si="73"/>
        <v>0</v>
      </c>
      <c r="K406" s="17">
        <v>0</v>
      </c>
      <c r="L406" s="17">
        <v>0</v>
      </c>
    </row>
    <row r="407" spans="1:12" s="12" customFormat="1" ht="18.75" customHeight="1" x14ac:dyDescent="0.25">
      <c r="A407" s="160" t="s">
        <v>66</v>
      </c>
      <c r="B407" s="159" t="s">
        <v>277</v>
      </c>
      <c r="C407" s="28" t="s">
        <v>193</v>
      </c>
      <c r="D407" s="17">
        <f t="shared" si="72"/>
        <v>170600.7</v>
      </c>
      <c r="E407" s="17">
        <f>E408+E409+E410</f>
        <v>0</v>
      </c>
      <c r="F407" s="17">
        <f>F408+F409+F410</f>
        <v>170600.7</v>
      </c>
      <c r="G407" s="18"/>
      <c r="H407" s="18"/>
      <c r="I407" s="18"/>
      <c r="J407" s="17">
        <f t="shared" si="73"/>
        <v>170600.7</v>
      </c>
      <c r="K407" s="17">
        <f>K408+K409+K410</f>
        <v>0</v>
      </c>
      <c r="L407" s="17">
        <f>L408+L409+L410</f>
        <v>170600.7</v>
      </c>
    </row>
    <row r="408" spans="1:12" s="12" customFormat="1" ht="18.75" x14ac:dyDescent="0.25">
      <c r="A408" s="160"/>
      <c r="B408" s="159"/>
      <c r="C408" s="28" t="s">
        <v>460</v>
      </c>
      <c r="D408" s="17">
        <f t="shared" si="72"/>
        <v>170600.7</v>
      </c>
      <c r="E408" s="17">
        <v>0</v>
      </c>
      <c r="F408" s="17">
        <f>'прил.1 (2020)'!I57</f>
        <v>170600.7</v>
      </c>
      <c r="G408" s="18"/>
      <c r="H408" s="18"/>
      <c r="I408" s="18"/>
      <c r="J408" s="17">
        <f t="shared" si="73"/>
        <v>170600.7</v>
      </c>
      <c r="K408" s="17">
        <v>0</v>
      </c>
      <c r="L408" s="17">
        <f>'прил.1 (2020)'!P57</f>
        <v>170600.7</v>
      </c>
    </row>
    <row r="409" spans="1:12" s="12" customFormat="1" ht="18.75" x14ac:dyDescent="0.25">
      <c r="A409" s="160"/>
      <c r="B409" s="159"/>
      <c r="C409" s="28" t="s">
        <v>204</v>
      </c>
      <c r="D409" s="17">
        <f>E409+F409</f>
        <v>0</v>
      </c>
      <c r="E409" s="17">
        <f>E422</f>
        <v>0</v>
      </c>
      <c r="F409" s="17">
        <f>F422</f>
        <v>0</v>
      </c>
      <c r="G409" s="18"/>
      <c r="H409" s="18"/>
      <c r="I409" s="18"/>
      <c r="J409" s="17">
        <f>K409+L409</f>
        <v>0</v>
      </c>
      <c r="K409" s="17">
        <f>K422</f>
        <v>0</v>
      </c>
      <c r="L409" s="17">
        <f>L422</f>
        <v>0</v>
      </c>
    </row>
    <row r="410" spans="1:12" s="12" customFormat="1" ht="18.75" x14ac:dyDescent="0.25">
      <c r="A410" s="160"/>
      <c r="B410" s="159"/>
      <c r="C410" s="28" t="s">
        <v>205</v>
      </c>
      <c r="D410" s="17">
        <f>E410+F410</f>
        <v>0</v>
      </c>
      <c r="E410" s="17">
        <f>E423</f>
        <v>0</v>
      </c>
      <c r="F410" s="17">
        <f>F423+F449</f>
        <v>0</v>
      </c>
      <c r="G410" s="18"/>
      <c r="H410" s="18"/>
      <c r="I410" s="18"/>
      <c r="J410" s="17">
        <f>K410+L410</f>
        <v>0</v>
      </c>
      <c r="K410" s="17">
        <f>K423</f>
        <v>0</v>
      </c>
      <c r="L410" s="17">
        <f>L423+L449</f>
        <v>0</v>
      </c>
    </row>
    <row r="411" spans="1:12" s="12" customFormat="1" ht="18.75" hidden="1" customHeight="1" x14ac:dyDescent="0.25">
      <c r="A411" s="159" t="s">
        <v>278</v>
      </c>
      <c r="B411" s="159" t="s">
        <v>279</v>
      </c>
      <c r="C411" s="28" t="s">
        <v>193</v>
      </c>
      <c r="D411" s="17">
        <f>E411+F411</f>
        <v>8000</v>
      </c>
      <c r="E411" s="17">
        <f>E412+E422+E423</f>
        <v>0</v>
      </c>
      <c r="F411" s="17">
        <f>F412+F422+F423</f>
        <v>8000</v>
      </c>
      <c r="G411" s="18"/>
      <c r="H411" s="18"/>
      <c r="I411" s="18"/>
      <c r="J411" s="17">
        <f>K411+L411</f>
        <v>8000</v>
      </c>
      <c r="K411" s="17">
        <f>K412+K422+K423</f>
        <v>0</v>
      </c>
      <c r="L411" s="17">
        <f>L412+L422+L423</f>
        <v>8000</v>
      </c>
    </row>
    <row r="412" spans="1:12" s="12" customFormat="1" ht="18.75" hidden="1" x14ac:dyDescent="0.25">
      <c r="A412" s="159"/>
      <c r="B412" s="159"/>
      <c r="C412" s="28" t="s">
        <v>194</v>
      </c>
      <c r="D412" s="17">
        <f>E412+F412</f>
        <v>8000</v>
      </c>
      <c r="E412" s="17">
        <f>E414+E421</f>
        <v>0</v>
      </c>
      <c r="F412" s="17">
        <f>F414+F421</f>
        <v>8000</v>
      </c>
      <c r="G412" s="18"/>
      <c r="H412" s="18"/>
      <c r="I412" s="18"/>
      <c r="J412" s="17">
        <f>K412+L412</f>
        <v>8000</v>
      </c>
      <c r="K412" s="17">
        <f>K414+K421</f>
        <v>0</v>
      </c>
      <c r="L412" s="17">
        <f>L414+L421</f>
        <v>8000</v>
      </c>
    </row>
    <row r="413" spans="1:12" s="12" customFormat="1" ht="18.75" hidden="1" x14ac:dyDescent="0.25">
      <c r="A413" s="159"/>
      <c r="B413" s="159"/>
      <c r="C413" s="28" t="s">
        <v>195</v>
      </c>
      <c r="D413" s="17"/>
      <c r="E413" s="17"/>
      <c r="F413" s="17"/>
      <c r="G413" s="18"/>
      <c r="H413" s="18"/>
      <c r="I413" s="18"/>
      <c r="J413" s="17"/>
      <c r="K413" s="17"/>
      <c r="L413" s="17"/>
    </row>
    <row r="414" spans="1:12" s="12" customFormat="1" ht="37.5" hidden="1" x14ac:dyDescent="0.25">
      <c r="A414" s="159"/>
      <c r="B414" s="159"/>
      <c r="C414" s="28" t="s">
        <v>196</v>
      </c>
      <c r="D414" s="17">
        <f t="shared" ref="D414:D423" si="74">E414+F414</f>
        <v>8000</v>
      </c>
      <c r="E414" s="17">
        <f>E415+E416+E417+E418+E419+E420</f>
        <v>0</v>
      </c>
      <c r="F414" s="17">
        <f>F415+F416+F417+F418+F419+F420</f>
        <v>8000</v>
      </c>
      <c r="G414" s="18"/>
      <c r="H414" s="18"/>
      <c r="I414" s="18"/>
      <c r="J414" s="17">
        <f t="shared" ref="J414:J423" si="75">K414+L414</f>
        <v>8000</v>
      </c>
      <c r="K414" s="17">
        <f>K415+K416+K417+K418+K419+K420</f>
        <v>0</v>
      </c>
      <c r="L414" s="17">
        <f>L415+L416+L417+L418+L419+L420</f>
        <v>8000</v>
      </c>
    </row>
    <row r="415" spans="1:12" s="12" customFormat="1" ht="37.5" hidden="1" x14ac:dyDescent="0.25">
      <c r="A415" s="159"/>
      <c r="B415" s="159"/>
      <c r="C415" s="29" t="s">
        <v>197</v>
      </c>
      <c r="D415" s="17">
        <f t="shared" si="74"/>
        <v>8000</v>
      </c>
      <c r="E415" s="17">
        <v>0</v>
      </c>
      <c r="F415" s="17">
        <v>8000</v>
      </c>
      <c r="G415" s="18"/>
      <c r="H415" s="18"/>
      <c r="I415" s="18"/>
      <c r="J415" s="17">
        <f t="shared" si="75"/>
        <v>8000</v>
      </c>
      <c r="K415" s="17">
        <v>0</v>
      </c>
      <c r="L415" s="17">
        <v>8000</v>
      </c>
    </row>
    <row r="416" spans="1:12" s="12" customFormat="1" ht="37.5" hidden="1" x14ac:dyDescent="0.25">
      <c r="A416" s="159"/>
      <c r="B416" s="159"/>
      <c r="C416" s="29" t="s">
        <v>198</v>
      </c>
      <c r="D416" s="17">
        <f t="shared" si="74"/>
        <v>0</v>
      </c>
      <c r="E416" s="17">
        <v>0</v>
      </c>
      <c r="F416" s="17">
        <v>0</v>
      </c>
      <c r="G416" s="18"/>
      <c r="H416" s="18"/>
      <c r="I416" s="18"/>
      <c r="J416" s="17">
        <f t="shared" si="75"/>
        <v>0</v>
      </c>
      <c r="K416" s="17">
        <v>0</v>
      </c>
      <c r="L416" s="17">
        <v>0</v>
      </c>
    </row>
    <row r="417" spans="1:12" s="12" customFormat="1" ht="37.5" hidden="1" x14ac:dyDescent="0.25">
      <c r="A417" s="159"/>
      <c r="B417" s="159"/>
      <c r="C417" s="29" t="s">
        <v>199</v>
      </c>
      <c r="D417" s="17">
        <f t="shared" si="74"/>
        <v>0</v>
      </c>
      <c r="E417" s="17">
        <v>0</v>
      </c>
      <c r="F417" s="17">
        <v>0</v>
      </c>
      <c r="G417" s="18"/>
      <c r="H417" s="18"/>
      <c r="I417" s="18"/>
      <c r="J417" s="17">
        <f t="shared" si="75"/>
        <v>0</v>
      </c>
      <c r="K417" s="17">
        <v>0</v>
      </c>
      <c r="L417" s="17">
        <v>0</v>
      </c>
    </row>
    <row r="418" spans="1:12" s="12" customFormat="1" ht="37.5" hidden="1" x14ac:dyDescent="0.25">
      <c r="A418" s="159"/>
      <c r="B418" s="159"/>
      <c r="C418" s="29" t="s">
        <v>200</v>
      </c>
      <c r="D418" s="17">
        <f t="shared" si="74"/>
        <v>0</v>
      </c>
      <c r="E418" s="17">
        <v>0</v>
      </c>
      <c r="F418" s="17">
        <v>0</v>
      </c>
      <c r="G418" s="18"/>
      <c r="H418" s="18"/>
      <c r="I418" s="18"/>
      <c r="J418" s="17">
        <f t="shared" si="75"/>
        <v>0</v>
      </c>
      <c r="K418" s="17">
        <v>0</v>
      </c>
      <c r="L418" s="17">
        <v>0</v>
      </c>
    </row>
    <row r="419" spans="1:12" s="12" customFormat="1" ht="37.5" hidden="1" x14ac:dyDescent="0.25">
      <c r="A419" s="159"/>
      <c r="B419" s="159"/>
      <c r="C419" s="29" t="s">
        <v>201</v>
      </c>
      <c r="D419" s="17">
        <f t="shared" si="74"/>
        <v>0</v>
      </c>
      <c r="E419" s="17">
        <v>0</v>
      </c>
      <c r="F419" s="17">
        <v>0</v>
      </c>
      <c r="G419" s="18"/>
      <c r="H419" s="18"/>
      <c r="I419" s="18"/>
      <c r="J419" s="17">
        <f t="shared" si="75"/>
        <v>0</v>
      </c>
      <c r="K419" s="17">
        <v>0</v>
      </c>
      <c r="L419" s="17">
        <v>0</v>
      </c>
    </row>
    <row r="420" spans="1:12" s="12" customFormat="1" ht="37.5" hidden="1" x14ac:dyDescent="0.25">
      <c r="A420" s="159"/>
      <c r="B420" s="159"/>
      <c r="C420" s="29" t="s">
        <v>202</v>
      </c>
      <c r="D420" s="17">
        <f t="shared" si="74"/>
        <v>0</v>
      </c>
      <c r="E420" s="17">
        <v>0</v>
      </c>
      <c r="F420" s="17">
        <v>0</v>
      </c>
      <c r="G420" s="18"/>
      <c r="H420" s="18"/>
      <c r="I420" s="18"/>
      <c r="J420" s="17">
        <f t="shared" si="75"/>
        <v>0</v>
      </c>
      <c r="K420" s="17">
        <v>0</v>
      </c>
      <c r="L420" s="17">
        <v>0</v>
      </c>
    </row>
    <row r="421" spans="1:12" s="12" customFormat="1" ht="37.5" hidden="1" x14ac:dyDescent="0.25">
      <c r="A421" s="159"/>
      <c r="B421" s="159"/>
      <c r="C421" s="28" t="s">
        <v>203</v>
      </c>
      <c r="D421" s="17">
        <f t="shared" si="74"/>
        <v>0</v>
      </c>
      <c r="E421" s="17">
        <v>0</v>
      </c>
      <c r="F421" s="17">
        <v>0</v>
      </c>
      <c r="G421" s="18"/>
      <c r="H421" s="18"/>
      <c r="I421" s="18"/>
      <c r="J421" s="17">
        <f t="shared" si="75"/>
        <v>0</v>
      </c>
      <c r="K421" s="17">
        <v>0</v>
      </c>
      <c r="L421" s="17">
        <v>0</v>
      </c>
    </row>
    <row r="422" spans="1:12" s="12" customFormat="1" ht="18.75" hidden="1" x14ac:dyDescent="0.25">
      <c r="A422" s="159"/>
      <c r="B422" s="159"/>
      <c r="C422" s="28" t="s">
        <v>204</v>
      </c>
      <c r="D422" s="17">
        <f t="shared" si="74"/>
        <v>0</v>
      </c>
      <c r="E422" s="17">
        <v>0</v>
      </c>
      <c r="F422" s="17">
        <v>0</v>
      </c>
      <c r="G422" s="18"/>
      <c r="H422" s="18"/>
      <c r="I422" s="18"/>
      <c r="J422" s="17">
        <f t="shared" si="75"/>
        <v>0</v>
      </c>
      <c r="K422" s="17">
        <v>0</v>
      </c>
      <c r="L422" s="17">
        <v>0</v>
      </c>
    </row>
    <row r="423" spans="1:12" s="12" customFormat="1" ht="18.75" hidden="1" x14ac:dyDescent="0.25">
      <c r="A423" s="159"/>
      <c r="B423" s="159"/>
      <c r="C423" s="28" t="s">
        <v>205</v>
      </c>
      <c r="D423" s="17">
        <f t="shared" si="74"/>
        <v>0</v>
      </c>
      <c r="E423" s="17">
        <v>0</v>
      </c>
      <c r="F423" s="17">
        <v>0</v>
      </c>
      <c r="G423" s="18"/>
      <c r="H423" s="18"/>
      <c r="I423" s="18"/>
      <c r="J423" s="17">
        <f t="shared" si="75"/>
        <v>0</v>
      </c>
      <c r="K423" s="17">
        <v>0</v>
      </c>
      <c r="L423" s="17">
        <v>0</v>
      </c>
    </row>
    <row r="424" spans="1:12" s="12" customFormat="1" ht="18.75" hidden="1" customHeight="1" x14ac:dyDescent="0.25">
      <c r="A424" s="159" t="s">
        <v>280</v>
      </c>
      <c r="B424" s="159" t="s">
        <v>281</v>
      </c>
      <c r="C424" s="28" t="s">
        <v>193</v>
      </c>
      <c r="D424" s="17">
        <f>E424+F424</f>
        <v>2796</v>
      </c>
      <c r="E424" s="17">
        <f>E425+E435+E436</f>
        <v>0</v>
      </c>
      <c r="F424" s="17">
        <f>F425+F435+F436</f>
        <v>2796</v>
      </c>
      <c r="G424" s="18"/>
      <c r="H424" s="18"/>
      <c r="I424" s="18"/>
      <c r="J424" s="17">
        <f>K424+L424</f>
        <v>2796</v>
      </c>
      <c r="K424" s="17">
        <f>K425+K435+K436</f>
        <v>0</v>
      </c>
      <c r="L424" s="17">
        <f>L425+L435+L436</f>
        <v>2796</v>
      </c>
    </row>
    <row r="425" spans="1:12" s="12" customFormat="1" ht="18.75" hidden="1" x14ac:dyDescent="0.25">
      <c r="A425" s="159"/>
      <c r="B425" s="159"/>
      <c r="C425" s="28" t="s">
        <v>194</v>
      </c>
      <c r="D425" s="17">
        <f>E425+F425</f>
        <v>2796</v>
      </c>
      <c r="E425" s="17">
        <f>E427+E434</f>
        <v>0</v>
      </c>
      <c r="F425" s="17">
        <f>F427+F434</f>
        <v>2796</v>
      </c>
      <c r="G425" s="18"/>
      <c r="H425" s="18"/>
      <c r="I425" s="18"/>
      <c r="J425" s="17">
        <f>K425+L425</f>
        <v>2796</v>
      </c>
      <c r="K425" s="17">
        <f>K427+K434</f>
        <v>0</v>
      </c>
      <c r="L425" s="17">
        <f>L427+L434</f>
        <v>2796</v>
      </c>
    </row>
    <row r="426" spans="1:12" s="12" customFormat="1" ht="18.75" hidden="1" x14ac:dyDescent="0.25">
      <c r="A426" s="159"/>
      <c r="B426" s="159"/>
      <c r="C426" s="28" t="s">
        <v>195</v>
      </c>
      <c r="D426" s="17"/>
      <c r="E426" s="17"/>
      <c r="F426" s="17"/>
      <c r="G426" s="18"/>
      <c r="H426" s="18"/>
      <c r="I426" s="18"/>
      <c r="J426" s="17"/>
      <c r="K426" s="17"/>
      <c r="L426" s="17"/>
    </row>
    <row r="427" spans="1:12" s="12" customFormat="1" ht="37.5" hidden="1" x14ac:dyDescent="0.25">
      <c r="A427" s="159"/>
      <c r="B427" s="159"/>
      <c r="C427" s="28" t="s">
        <v>196</v>
      </c>
      <c r="D427" s="17">
        <f t="shared" ref="D427:D436" si="76">E427+F427</f>
        <v>2796</v>
      </c>
      <c r="E427" s="17">
        <f>E428+E429+E430+E431+E432+E433</f>
        <v>0</v>
      </c>
      <c r="F427" s="17">
        <f>F428+F429+F430+F431+F432+F433</f>
        <v>2796</v>
      </c>
      <c r="G427" s="18"/>
      <c r="H427" s="18"/>
      <c r="I427" s="18"/>
      <c r="J427" s="17">
        <f t="shared" ref="J427:J436" si="77">K427+L427</f>
        <v>2796</v>
      </c>
      <c r="K427" s="17">
        <f>K428+K429+K430+K431+K432+K433</f>
        <v>0</v>
      </c>
      <c r="L427" s="17">
        <f>L428+L429+L430+L431+L432+L433</f>
        <v>2796</v>
      </c>
    </row>
    <row r="428" spans="1:12" s="12" customFormat="1" ht="37.5" hidden="1" x14ac:dyDescent="0.25">
      <c r="A428" s="159"/>
      <c r="B428" s="159"/>
      <c r="C428" s="29" t="s">
        <v>197</v>
      </c>
      <c r="D428" s="17">
        <f t="shared" si="76"/>
        <v>0</v>
      </c>
      <c r="E428" s="17">
        <v>0</v>
      </c>
      <c r="F428" s="17">
        <v>0</v>
      </c>
      <c r="G428" s="18"/>
      <c r="H428" s="18"/>
      <c r="I428" s="18"/>
      <c r="J428" s="17">
        <f t="shared" si="77"/>
        <v>0</v>
      </c>
      <c r="K428" s="17">
        <v>0</v>
      </c>
      <c r="L428" s="17">
        <v>0</v>
      </c>
    </row>
    <row r="429" spans="1:12" s="12" customFormat="1" ht="37.5" hidden="1" x14ac:dyDescent="0.25">
      <c r="A429" s="159"/>
      <c r="B429" s="159"/>
      <c r="C429" s="29" t="s">
        <v>198</v>
      </c>
      <c r="D429" s="17">
        <f t="shared" si="76"/>
        <v>0</v>
      </c>
      <c r="E429" s="17">
        <v>0</v>
      </c>
      <c r="F429" s="17">
        <v>0</v>
      </c>
      <c r="G429" s="18"/>
      <c r="H429" s="18"/>
      <c r="I429" s="18"/>
      <c r="J429" s="17">
        <f t="shared" si="77"/>
        <v>0</v>
      </c>
      <c r="K429" s="17">
        <v>0</v>
      </c>
      <c r="L429" s="17">
        <v>0</v>
      </c>
    </row>
    <row r="430" spans="1:12" s="12" customFormat="1" ht="37.5" hidden="1" x14ac:dyDescent="0.25">
      <c r="A430" s="159"/>
      <c r="B430" s="159"/>
      <c r="C430" s="29" t="s">
        <v>199</v>
      </c>
      <c r="D430" s="17">
        <f t="shared" si="76"/>
        <v>0</v>
      </c>
      <c r="E430" s="17">
        <v>0</v>
      </c>
      <c r="F430" s="17">
        <v>0</v>
      </c>
      <c r="G430" s="18"/>
      <c r="H430" s="18"/>
      <c r="I430" s="18"/>
      <c r="J430" s="17">
        <f t="shared" si="77"/>
        <v>0</v>
      </c>
      <c r="K430" s="17">
        <v>0</v>
      </c>
      <c r="L430" s="17">
        <v>0</v>
      </c>
    </row>
    <row r="431" spans="1:12" s="12" customFormat="1" ht="37.5" hidden="1" x14ac:dyDescent="0.25">
      <c r="A431" s="159"/>
      <c r="B431" s="159"/>
      <c r="C431" s="29" t="s">
        <v>200</v>
      </c>
      <c r="D431" s="17">
        <f t="shared" si="76"/>
        <v>0</v>
      </c>
      <c r="E431" s="17">
        <v>0</v>
      </c>
      <c r="F431" s="17">
        <v>0</v>
      </c>
      <c r="G431" s="18"/>
      <c r="H431" s="18"/>
      <c r="I431" s="18"/>
      <c r="J431" s="17">
        <f t="shared" si="77"/>
        <v>0</v>
      </c>
      <c r="K431" s="17">
        <v>0</v>
      </c>
      <c r="L431" s="17">
        <v>0</v>
      </c>
    </row>
    <row r="432" spans="1:12" s="12" customFormat="1" ht="37.5" hidden="1" x14ac:dyDescent="0.25">
      <c r="A432" s="159"/>
      <c r="B432" s="159"/>
      <c r="C432" s="29" t="s">
        <v>201</v>
      </c>
      <c r="D432" s="17">
        <f t="shared" si="76"/>
        <v>2796</v>
      </c>
      <c r="E432" s="17">
        <v>0</v>
      </c>
      <c r="F432" s="17">
        <v>2796</v>
      </c>
      <c r="G432" s="18"/>
      <c r="H432" s="18"/>
      <c r="I432" s="18"/>
      <c r="J432" s="17">
        <f t="shared" si="77"/>
        <v>2796</v>
      </c>
      <c r="K432" s="17">
        <v>0</v>
      </c>
      <c r="L432" s="17">
        <v>2796</v>
      </c>
    </row>
    <row r="433" spans="1:12" s="12" customFormat="1" ht="37.5" hidden="1" x14ac:dyDescent="0.25">
      <c r="A433" s="159"/>
      <c r="B433" s="159"/>
      <c r="C433" s="29" t="s">
        <v>202</v>
      </c>
      <c r="D433" s="17">
        <f t="shared" si="76"/>
        <v>0</v>
      </c>
      <c r="E433" s="17">
        <v>0</v>
      </c>
      <c r="F433" s="17">
        <v>0</v>
      </c>
      <c r="G433" s="18"/>
      <c r="H433" s="18"/>
      <c r="I433" s="18"/>
      <c r="J433" s="17">
        <f t="shared" si="77"/>
        <v>0</v>
      </c>
      <c r="K433" s="17">
        <v>0</v>
      </c>
      <c r="L433" s="17">
        <v>0</v>
      </c>
    </row>
    <row r="434" spans="1:12" s="12" customFormat="1" ht="37.5" hidden="1" x14ac:dyDescent="0.25">
      <c r="A434" s="159"/>
      <c r="B434" s="159"/>
      <c r="C434" s="28" t="s">
        <v>203</v>
      </c>
      <c r="D434" s="17">
        <f t="shared" si="76"/>
        <v>0</v>
      </c>
      <c r="E434" s="17">
        <v>0</v>
      </c>
      <c r="F434" s="17">
        <v>0</v>
      </c>
      <c r="G434" s="18"/>
      <c r="H434" s="18"/>
      <c r="I434" s="18"/>
      <c r="J434" s="17">
        <f t="shared" si="77"/>
        <v>0</v>
      </c>
      <c r="K434" s="17">
        <v>0</v>
      </c>
      <c r="L434" s="17">
        <v>0</v>
      </c>
    </row>
    <row r="435" spans="1:12" s="12" customFormat="1" ht="18.75" hidden="1" x14ac:dyDescent="0.25">
      <c r="A435" s="159"/>
      <c r="B435" s="159"/>
      <c r="C435" s="28" t="s">
        <v>204</v>
      </c>
      <c r="D435" s="17">
        <f t="shared" si="76"/>
        <v>0</v>
      </c>
      <c r="E435" s="17">
        <v>0</v>
      </c>
      <c r="F435" s="17">
        <v>0</v>
      </c>
      <c r="G435" s="18"/>
      <c r="H435" s="18"/>
      <c r="I435" s="18"/>
      <c r="J435" s="17">
        <f t="shared" si="77"/>
        <v>0</v>
      </c>
      <c r="K435" s="17">
        <v>0</v>
      </c>
      <c r="L435" s="17">
        <v>0</v>
      </c>
    </row>
    <row r="436" spans="1:12" s="12" customFormat="1" ht="18.75" hidden="1" x14ac:dyDescent="0.25">
      <c r="A436" s="159"/>
      <c r="B436" s="159"/>
      <c r="C436" s="28" t="s">
        <v>205</v>
      </c>
      <c r="D436" s="17">
        <f t="shared" si="76"/>
        <v>0</v>
      </c>
      <c r="E436" s="17">
        <v>0</v>
      </c>
      <c r="F436" s="17">
        <v>0</v>
      </c>
      <c r="G436" s="18"/>
      <c r="H436" s="18"/>
      <c r="I436" s="18"/>
      <c r="J436" s="17">
        <f t="shared" si="77"/>
        <v>0</v>
      </c>
      <c r="K436" s="17">
        <v>0</v>
      </c>
      <c r="L436" s="17">
        <v>0</v>
      </c>
    </row>
    <row r="437" spans="1:12" s="12" customFormat="1" ht="18.75" hidden="1" customHeight="1" x14ac:dyDescent="0.25">
      <c r="A437" s="159" t="s">
        <v>282</v>
      </c>
      <c r="B437" s="159" t="s">
        <v>283</v>
      </c>
      <c r="C437" s="28" t="s">
        <v>193</v>
      </c>
      <c r="D437" s="17">
        <f>E437+F437</f>
        <v>2937.5</v>
      </c>
      <c r="E437" s="17">
        <f>E438+E448+E449</f>
        <v>0</v>
      </c>
      <c r="F437" s="17">
        <f>F438+F448+F449</f>
        <v>2937.5</v>
      </c>
      <c r="G437" s="18"/>
      <c r="H437" s="18"/>
      <c r="I437" s="18"/>
      <c r="J437" s="17">
        <f>K437+L437</f>
        <v>2937.5</v>
      </c>
      <c r="K437" s="17">
        <f>K438+K448+K449</f>
        <v>0</v>
      </c>
      <c r="L437" s="17">
        <f>L438+L448+L449</f>
        <v>2937.5</v>
      </c>
    </row>
    <row r="438" spans="1:12" s="12" customFormat="1" ht="18.75" hidden="1" x14ac:dyDescent="0.25">
      <c r="A438" s="159"/>
      <c r="B438" s="159"/>
      <c r="C438" s="28" t="s">
        <v>194</v>
      </c>
      <c r="D438" s="17">
        <f>E438+F438</f>
        <v>2937.5</v>
      </c>
      <c r="E438" s="17">
        <f>E440+E447</f>
        <v>0</v>
      </c>
      <c r="F438" s="17">
        <f>F440+F447</f>
        <v>2937.5</v>
      </c>
      <c r="G438" s="18"/>
      <c r="H438" s="18"/>
      <c r="I438" s="18"/>
      <c r="J438" s="17">
        <f>K438+L438</f>
        <v>2937.5</v>
      </c>
      <c r="K438" s="17">
        <f>K440+K447</f>
        <v>0</v>
      </c>
      <c r="L438" s="17">
        <f>L440+L447</f>
        <v>2937.5</v>
      </c>
    </row>
    <row r="439" spans="1:12" s="12" customFormat="1" ht="18.75" hidden="1" x14ac:dyDescent="0.25">
      <c r="A439" s="159"/>
      <c r="B439" s="159"/>
      <c r="C439" s="28" t="s">
        <v>195</v>
      </c>
      <c r="D439" s="17"/>
      <c r="E439" s="17"/>
      <c r="F439" s="17"/>
      <c r="G439" s="18"/>
      <c r="H439" s="18"/>
      <c r="I439" s="18"/>
      <c r="J439" s="17"/>
      <c r="K439" s="17"/>
      <c r="L439" s="17"/>
    </row>
    <row r="440" spans="1:12" s="12" customFormat="1" ht="37.5" hidden="1" x14ac:dyDescent="0.25">
      <c r="A440" s="159"/>
      <c r="B440" s="159"/>
      <c r="C440" s="28" t="s">
        <v>196</v>
      </c>
      <c r="D440" s="17">
        <f>E440+F440</f>
        <v>2937.5</v>
      </c>
      <c r="E440" s="17">
        <f>E441+E442+E443+E444+E445+E446</f>
        <v>0</v>
      </c>
      <c r="F440" s="17">
        <f>F441+F442+F443+F444+F445+F446</f>
        <v>2937.5</v>
      </c>
      <c r="G440" s="18"/>
      <c r="H440" s="18"/>
      <c r="I440" s="18"/>
      <c r="J440" s="17">
        <f>K440+L440</f>
        <v>2937.5</v>
      </c>
      <c r="K440" s="17">
        <f>K441+K442+K443+K444+K445+K446</f>
        <v>0</v>
      </c>
      <c r="L440" s="17">
        <f>L441+L442+L443+L444+L445+L446</f>
        <v>2937.5</v>
      </c>
    </row>
    <row r="441" spans="1:12" s="12" customFormat="1" ht="37.5" hidden="1" x14ac:dyDescent="0.25">
      <c r="A441" s="159"/>
      <c r="B441" s="159"/>
      <c r="C441" s="29" t="s">
        <v>197</v>
      </c>
      <c r="D441" s="17">
        <f t="shared" ref="D441:D451" si="78">E441+F441</f>
        <v>0</v>
      </c>
      <c r="E441" s="17">
        <v>0</v>
      </c>
      <c r="F441" s="17">
        <v>0</v>
      </c>
      <c r="G441" s="18"/>
      <c r="H441" s="18"/>
      <c r="I441" s="18"/>
      <c r="J441" s="17">
        <f t="shared" ref="J441:J459" si="79">K441+L441</f>
        <v>0</v>
      </c>
      <c r="K441" s="17">
        <v>0</v>
      </c>
      <c r="L441" s="17">
        <v>0</v>
      </c>
    </row>
    <row r="442" spans="1:12" s="12" customFormat="1" ht="37.5" hidden="1" x14ac:dyDescent="0.25">
      <c r="A442" s="159"/>
      <c r="B442" s="159"/>
      <c r="C442" s="29" t="s">
        <v>198</v>
      </c>
      <c r="D442" s="17">
        <f t="shared" si="78"/>
        <v>0</v>
      </c>
      <c r="E442" s="17">
        <v>0</v>
      </c>
      <c r="F442" s="17">
        <v>0</v>
      </c>
      <c r="G442" s="18"/>
      <c r="H442" s="18"/>
      <c r="I442" s="18"/>
      <c r="J442" s="17">
        <f t="shared" si="79"/>
        <v>0</v>
      </c>
      <c r="K442" s="17">
        <v>0</v>
      </c>
      <c r="L442" s="17">
        <v>0</v>
      </c>
    </row>
    <row r="443" spans="1:12" s="12" customFormat="1" ht="37.5" hidden="1" x14ac:dyDescent="0.25">
      <c r="A443" s="159"/>
      <c r="B443" s="159"/>
      <c r="C443" s="29" t="s">
        <v>199</v>
      </c>
      <c r="D443" s="17">
        <f t="shared" si="78"/>
        <v>0</v>
      </c>
      <c r="E443" s="17">
        <v>0</v>
      </c>
      <c r="F443" s="17">
        <v>0</v>
      </c>
      <c r="G443" s="18"/>
      <c r="H443" s="18"/>
      <c r="I443" s="18"/>
      <c r="J443" s="17">
        <f t="shared" si="79"/>
        <v>0</v>
      </c>
      <c r="K443" s="17">
        <v>0</v>
      </c>
      <c r="L443" s="17">
        <v>0</v>
      </c>
    </row>
    <row r="444" spans="1:12" s="12" customFormat="1" ht="37.5" hidden="1" x14ac:dyDescent="0.25">
      <c r="A444" s="159"/>
      <c r="B444" s="159"/>
      <c r="C444" s="29" t="s">
        <v>200</v>
      </c>
      <c r="D444" s="17">
        <f t="shared" si="78"/>
        <v>0</v>
      </c>
      <c r="E444" s="17">
        <v>0</v>
      </c>
      <c r="F444" s="17">
        <v>0</v>
      </c>
      <c r="G444" s="18"/>
      <c r="H444" s="18"/>
      <c r="I444" s="18"/>
      <c r="J444" s="17">
        <f t="shared" si="79"/>
        <v>0</v>
      </c>
      <c r="K444" s="17">
        <v>0</v>
      </c>
      <c r="L444" s="17">
        <v>0</v>
      </c>
    </row>
    <row r="445" spans="1:12" s="12" customFormat="1" ht="37.5" hidden="1" x14ac:dyDescent="0.25">
      <c r="A445" s="159"/>
      <c r="B445" s="159"/>
      <c r="C445" s="29" t="s">
        <v>201</v>
      </c>
      <c r="D445" s="17">
        <f t="shared" si="78"/>
        <v>2937.5</v>
      </c>
      <c r="E445" s="17">
        <v>0</v>
      </c>
      <c r="F445" s="17">
        <v>2937.5</v>
      </c>
      <c r="G445" s="18"/>
      <c r="H445" s="18"/>
      <c r="I445" s="18"/>
      <c r="J445" s="17">
        <f t="shared" si="79"/>
        <v>2937.5</v>
      </c>
      <c r="K445" s="17">
        <v>0</v>
      </c>
      <c r="L445" s="17">
        <v>2937.5</v>
      </c>
    </row>
    <row r="446" spans="1:12" s="12" customFormat="1" ht="37.5" hidden="1" x14ac:dyDescent="0.25">
      <c r="A446" s="159"/>
      <c r="B446" s="159"/>
      <c r="C446" s="29" t="s">
        <v>202</v>
      </c>
      <c r="D446" s="17">
        <f t="shared" si="78"/>
        <v>0</v>
      </c>
      <c r="E446" s="17">
        <v>0</v>
      </c>
      <c r="F446" s="17">
        <v>0</v>
      </c>
      <c r="G446" s="18"/>
      <c r="H446" s="18"/>
      <c r="I446" s="18"/>
      <c r="J446" s="17">
        <f t="shared" si="79"/>
        <v>0</v>
      </c>
      <c r="K446" s="17">
        <v>0</v>
      </c>
      <c r="L446" s="17">
        <v>0</v>
      </c>
    </row>
    <row r="447" spans="1:12" s="12" customFormat="1" ht="37.5" hidden="1" x14ac:dyDescent="0.25">
      <c r="A447" s="159"/>
      <c r="B447" s="159"/>
      <c r="C447" s="28" t="s">
        <v>203</v>
      </c>
      <c r="D447" s="17">
        <f t="shared" si="78"/>
        <v>0</v>
      </c>
      <c r="E447" s="17">
        <v>0</v>
      </c>
      <c r="F447" s="17">
        <v>0</v>
      </c>
      <c r="G447" s="18"/>
      <c r="H447" s="18"/>
      <c r="I447" s="18"/>
      <c r="J447" s="17">
        <f t="shared" si="79"/>
        <v>0</v>
      </c>
      <c r="K447" s="17">
        <v>0</v>
      </c>
      <c r="L447" s="17">
        <v>0</v>
      </c>
    </row>
    <row r="448" spans="1:12" s="12" customFormat="1" ht="18.75" hidden="1" x14ac:dyDescent="0.25">
      <c r="A448" s="159"/>
      <c r="B448" s="159"/>
      <c r="C448" s="28" t="s">
        <v>204</v>
      </c>
      <c r="D448" s="17">
        <f t="shared" si="78"/>
        <v>0</v>
      </c>
      <c r="E448" s="17">
        <v>0</v>
      </c>
      <c r="F448" s="17">
        <v>0</v>
      </c>
      <c r="G448" s="18"/>
      <c r="H448" s="18"/>
      <c r="I448" s="18"/>
      <c r="J448" s="17">
        <f t="shared" si="79"/>
        <v>0</v>
      </c>
      <c r="K448" s="17">
        <v>0</v>
      </c>
      <c r="L448" s="17">
        <v>0</v>
      </c>
    </row>
    <row r="449" spans="1:12" s="12" customFormat="1" ht="18.75" hidden="1" x14ac:dyDescent="0.25">
      <c r="A449" s="159"/>
      <c r="B449" s="159"/>
      <c r="C449" s="28" t="s">
        <v>205</v>
      </c>
      <c r="D449" s="17">
        <f t="shared" si="78"/>
        <v>0</v>
      </c>
      <c r="E449" s="17">
        <v>0</v>
      </c>
      <c r="F449" s="17">
        <v>0</v>
      </c>
      <c r="G449" s="18"/>
      <c r="H449" s="18"/>
      <c r="I449" s="18"/>
      <c r="J449" s="17">
        <f t="shared" si="79"/>
        <v>0</v>
      </c>
      <c r="K449" s="17">
        <v>0</v>
      </c>
      <c r="L449" s="17">
        <v>0</v>
      </c>
    </row>
    <row r="450" spans="1:12" s="12" customFormat="1" ht="18.75" customHeight="1" x14ac:dyDescent="0.25">
      <c r="A450" s="160" t="s">
        <v>68</v>
      </c>
      <c r="B450" s="159" t="s">
        <v>284</v>
      </c>
      <c r="C450" s="28" t="s">
        <v>193</v>
      </c>
      <c r="D450" s="17">
        <f t="shared" si="78"/>
        <v>11451.7</v>
      </c>
      <c r="E450" s="17">
        <f>E451+E452+E453</f>
        <v>0</v>
      </c>
      <c r="F450" s="17">
        <f>F451+F452+F453</f>
        <v>11451.7</v>
      </c>
      <c r="G450" s="18"/>
      <c r="H450" s="18"/>
      <c r="I450" s="18"/>
      <c r="J450" s="17">
        <f t="shared" si="79"/>
        <v>11451.7</v>
      </c>
      <c r="K450" s="17">
        <f>K451+K452+K453</f>
        <v>0</v>
      </c>
      <c r="L450" s="17">
        <f>L451+L452+L453</f>
        <v>11451.7</v>
      </c>
    </row>
    <row r="451" spans="1:12" s="12" customFormat="1" ht="18.75" x14ac:dyDescent="0.25">
      <c r="A451" s="160"/>
      <c r="B451" s="159"/>
      <c r="C451" s="28" t="s">
        <v>460</v>
      </c>
      <c r="D451" s="17">
        <f t="shared" si="78"/>
        <v>0</v>
      </c>
      <c r="E451" s="17">
        <v>0</v>
      </c>
      <c r="F451" s="17">
        <v>0</v>
      </c>
      <c r="G451" s="18"/>
      <c r="H451" s="18"/>
      <c r="I451" s="18"/>
      <c r="J451" s="17">
        <f t="shared" si="79"/>
        <v>0</v>
      </c>
      <c r="K451" s="17">
        <v>0</v>
      </c>
      <c r="L451" s="17">
        <v>0</v>
      </c>
    </row>
    <row r="452" spans="1:12" s="12" customFormat="1" ht="18.75" x14ac:dyDescent="0.25">
      <c r="A452" s="160"/>
      <c r="B452" s="159"/>
      <c r="C452" s="28" t="s">
        <v>204</v>
      </c>
      <c r="D452" s="17">
        <f t="shared" ref="D452:D481" si="80">E452+F452</f>
        <v>0</v>
      </c>
      <c r="E452" s="17">
        <f>E460</f>
        <v>0</v>
      </c>
      <c r="F452" s="17">
        <f>F460</f>
        <v>0</v>
      </c>
      <c r="G452" s="18"/>
      <c r="H452" s="18"/>
      <c r="I452" s="18"/>
      <c r="J452" s="17">
        <f t="shared" ref="J452:J457" si="81">K452+L452</f>
        <v>0</v>
      </c>
      <c r="K452" s="17">
        <f>K460</f>
        <v>0</v>
      </c>
      <c r="L452" s="17">
        <f>L460</f>
        <v>0</v>
      </c>
    </row>
    <row r="453" spans="1:12" s="12" customFormat="1" ht="18.75" x14ac:dyDescent="0.25">
      <c r="A453" s="160"/>
      <c r="B453" s="159"/>
      <c r="C453" s="28" t="s">
        <v>205</v>
      </c>
      <c r="D453" s="17">
        <f t="shared" si="80"/>
        <v>11451.7</v>
      </c>
      <c r="E453" s="17">
        <f>E461</f>
        <v>0</v>
      </c>
      <c r="F453" s="17">
        <f>'прил.1 (2020)'!I60</f>
        <v>11451.7</v>
      </c>
      <c r="G453" s="18"/>
      <c r="H453" s="18"/>
      <c r="I453" s="18"/>
      <c r="J453" s="17">
        <f t="shared" si="81"/>
        <v>11451.7</v>
      </c>
      <c r="K453" s="17">
        <f>K461</f>
        <v>0</v>
      </c>
      <c r="L453" s="17">
        <f>'прил.1 (2020)'!P60</f>
        <v>11451.7</v>
      </c>
    </row>
    <row r="454" spans="1:12" s="12" customFormat="1" ht="18.75" customHeight="1" x14ac:dyDescent="0.25">
      <c r="A454" s="160" t="s">
        <v>70</v>
      </c>
      <c r="B454" s="159" t="s">
        <v>71</v>
      </c>
      <c r="C454" s="28" t="s">
        <v>193</v>
      </c>
      <c r="D454" s="17">
        <f t="shared" si="80"/>
        <v>8000</v>
      </c>
      <c r="E454" s="17">
        <f>E455+E456+E457</f>
        <v>0</v>
      </c>
      <c r="F454" s="17">
        <f>F455+F456+F457</f>
        <v>8000</v>
      </c>
      <c r="G454" s="18"/>
      <c r="H454" s="18"/>
      <c r="I454" s="18"/>
      <c r="J454" s="17">
        <f t="shared" si="81"/>
        <v>8000</v>
      </c>
      <c r="K454" s="17">
        <f>K455+K456+K457</f>
        <v>0</v>
      </c>
      <c r="L454" s="17">
        <f>L455+L456+L457</f>
        <v>8000</v>
      </c>
    </row>
    <row r="455" spans="1:12" s="12" customFormat="1" ht="18.75" x14ac:dyDescent="0.25">
      <c r="A455" s="160"/>
      <c r="B455" s="159"/>
      <c r="C455" s="28" t="s">
        <v>460</v>
      </c>
      <c r="D455" s="17">
        <f t="shared" si="80"/>
        <v>0</v>
      </c>
      <c r="E455" s="17">
        <v>0</v>
      </c>
      <c r="F455" s="17">
        <v>0</v>
      </c>
      <c r="G455" s="18"/>
      <c r="H455" s="18"/>
      <c r="I455" s="18"/>
      <c r="J455" s="17">
        <f t="shared" si="81"/>
        <v>0</v>
      </c>
      <c r="K455" s="17">
        <v>0</v>
      </c>
      <c r="L455" s="17">
        <v>0</v>
      </c>
    </row>
    <row r="456" spans="1:12" s="12" customFormat="1" ht="18.75" x14ac:dyDescent="0.25">
      <c r="A456" s="160"/>
      <c r="B456" s="159"/>
      <c r="C456" s="28" t="s">
        <v>204</v>
      </c>
      <c r="D456" s="17">
        <f t="shared" si="80"/>
        <v>0</v>
      </c>
      <c r="E456" s="17">
        <v>0</v>
      </c>
      <c r="F456" s="17">
        <v>0</v>
      </c>
      <c r="G456" s="18"/>
      <c r="H456" s="18"/>
      <c r="I456" s="18"/>
      <c r="J456" s="17">
        <f t="shared" si="81"/>
        <v>0</v>
      </c>
      <c r="K456" s="17">
        <v>0</v>
      </c>
      <c r="L456" s="17">
        <v>0</v>
      </c>
    </row>
    <row r="457" spans="1:12" s="12" customFormat="1" ht="18.75" x14ac:dyDescent="0.25">
      <c r="A457" s="160"/>
      <c r="B457" s="159"/>
      <c r="C457" s="28" t="s">
        <v>205</v>
      </c>
      <c r="D457" s="17">
        <f t="shared" si="80"/>
        <v>8000</v>
      </c>
      <c r="E457" s="17">
        <v>0</v>
      </c>
      <c r="F457" s="17">
        <f>'прил.1 (2020)'!I62</f>
        <v>8000</v>
      </c>
      <c r="G457" s="18"/>
      <c r="H457" s="18"/>
      <c r="I457" s="18"/>
      <c r="J457" s="17">
        <f t="shared" si="81"/>
        <v>8000</v>
      </c>
      <c r="K457" s="17">
        <v>0</v>
      </c>
      <c r="L457" s="17">
        <f>'прил.1 (2020)'!P62</f>
        <v>8000</v>
      </c>
    </row>
    <row r="458" spans="1:12" s="12" customFormat="1" ht="18.75" customHeight="1" x14ac:dyDescent="0.25">
      <c r="A458" s="159" t="s">
        <v>72</v>
      </c>
      <c r="B458" s="159" t="s">
        <v>73</v>
      </c>
      <c r="C458" s="28" t="s">
        <v>193</v>
      </c>
      <c r="D458" s="17">
        <f t="shared" si="80"/>
        <v>59719.8</v>
      </c>
      <c r="E458" s="17">
        <f>E459+E460+E461</f>
        <v>0</v>
      </c>
      <c r="F458" s="17">
        <f>F459+F460+F461</f>
        <v>59719.8</v>
      </c>
      <c r="G458" s="18"/>
      <c r="H458" s="18"/>
      <c r="I458" s="18"/>
      <c r="J458" s="17">
        <f t="shared" si="79"/>
        <v>59719.8</v>
      </c>
      <c r="K458" s="17">
        <f>K459+K460+K461</f>
        <v>0</v>
      </c>
      <c r="L458" s="17">
        <f>L459+L460+L461</f>
        <v>59719.8</v>
      </c>
    </row>
    <row r="459" spans="1:12" s="12" customFormat="1" ht="18.75" x14ac:dyDescent="0.25">
      <c r="A459" s="159"/>
      <c r="B459" s="159"/>
      <c r="C459" s="28" t="s">
        <v>460</v>
      </c>
      <c r="D459" s="17">
        <f t="shared" si="80"/>
        <v>0</v>
      </c>
      <c r="E459" s="17">
        <v>0</v>
      </c>
      <c r="F459" s="17">
        <v>0</v>
      </c>
      <c r="G459" s="18"/>
      <c r="H459" s="18"/>
      <c r="I459" s="18"/>
      <c r="J459" s="17">
        <f t="shared" si="79"/>
        <v>0</v>
      </c>
      <c r="K459" s="17">
        <v>0</v>
      </c>
      <c r="L459" s="17">
        <v>0</v>
      </c>
    </row>
    <row r="460" spans="1:12" s="12" customFormat="1" ht="18.75" x14ac:dyDescent="0.25">
      <c r="A460" s="159"/>
      <c r="B460" s="159"/>
      <c r="C460" s="28" t="s">
        <v>204</v>
      </c>
      <c r="D460" s="17">
        <f t="shared" si="80"/>
        <v>0</v>
      </c>
      <c r="E460" s="17">
        <v>0</v>
      </c>
      <c r="F460" s="17">
        <v>0</v>
      </c>
      <c r="G460" s="18"/>
      <c r="H460" s="18"/>
      <c r="I460" s="18"/>
      <c r="J460" s="17">
        <f t="shared" ref="J460:J481" si="82">K460+L460</f>
        <v>0</v>
      </c>
      <c r="K460" s="17">
        <v>0</v>
      </c>
      <c r="L460" s="17">
        <v>0</v>
      </c>
    </row>
    <row r="461" spans="1:12" s="12" customFormat="1" ht="18.75" x14ac:dyDescent="0.25">
      <c r="A461" s="159"/>
      <c r="B461" s="159"/>
      <c r="C461" s="28" t="s">
        <v>205</v>
      </c>
      <c r="D461" s="17">
        <f t="shared" si="80"/>
        <v>59719.8</v>
      </c>
      <c r="E461" s="17">
        <v>0</v>
      </c>
      <c r="F461" s="31">
        <f>'прил.1 (2020)'!I64</f>
        <v>59719.8</v>
      </c>
      <c r="G461" s="18"/>
      <c r="H461" s="18"/>
      <c r="I461" s="18"/>
      <c r="J461" s="17">
        <f t="shared" si="82"/>
        <v>59719.8</v>
      </c>
      <c r="K461" s="17">
        <v>0</v>
      </c>
      <c r="L461" s="31">
        <f>'прил.1 (2020)'!P64</f>
        <v>59719.8</v>
      </c>
    </row>
    <row r="462" spans="1:12" s="12" customFormat="1" ht="18.75" x14ac:dyDescent="0.25">
      <c r="A462" s="159" t="s">
        <v>75</v>
      </c>
      <c r="B462" s="159" t="s">
        <v>76</v>
      </c>
      <c r="C462" s="28" t="s">
        <v>193</v>
      </c>
      <c r="D462" s="17">
        <f t="shared" si="80"/>
        <v>105074.5</v>
      </c>
      <c r="E462" s="17">
        <f>E463+E464+E465</f>
        <v>105074.5</v>
      </c>
      <c r="F462" s="17">
        <f>F463+F464+F465</f>
        <v>0</v>
      </c>
      <c r="G462" s="18"/>
      <c r="H462" s="18"/>
      <c r="I462" s="18"/>
      <c r="J462" s="17">
        <f t="shared" si="82"/>
        <v>105074.5</v>
      </c>
      <c r="K462" s="17">
        <f>K463+K464+K465</f>
        <v>105074.5</v>
      </c>
      <c r="L462" s="17">
        <f>L463+L464+L465</f>
        <v>0</v>
      </c>
    </row>
    <row r="463" spans="1:12" s="12" customFormat="1" ht="18.75" x14ac:dyDescent="0.25">
      <c r="A463" s="159"/>
      <c r="B463" s="159"/>
      <c r="C463" s="28" t="s">
        <v>460</v>
      </c>
      <c r="D463" s="17">
        <f t="shared" si="80"/>
        <v>0</v>
      </c>
      <c r="E463" s="17">
        <v>0</v>
      </c>
      <c r="F463" s="17">
        <v>0</v>
      </c>
      <c r="G463" s="18"/>
      <c r="H463" s="18"/>
      <c r="I463" s="18"/>
      <c r="J463" s="17">
        <f t="shared" si="82"/>
        <v>0</v>
      </c>
      <c r="K463" s="17">
        <v>0</v>
      </c>
      <c r="L463" s="17">
        <v>0</v>
      </c>
    </row>
    <row r="464" spans="1:12" s="12" customFormat="1" ht="18.75" x14ac:dyDescent="0.25">
      <c r="A464" s="159"/>
      <c r="B464" s="159"/>
      <c r="C464" s="28" t="s">
        <v>204</v>
      </c>
      <c r="D464" s="17">
        <f t="shared" si="80"/>
        <v>0</v>
      </c>
      <c r="E464" s="17">
        <f>E468+E472</f>
        <v>0</v>
      </c>
      <c r="F464" s="17">
        <f>F468+F472</f>
        <v>0</v>
      </c>
      <c r="G464" s="18"/>
      <c r="H464" s="18"/>
      <c r="I464" s="18"/>
      <c r="J464" s="17">
        <f t="shared" si="82"/>
        <v>0</v>
      </c>
      <c r="K464" s="17">
        <f>K468+K472</f>
        <v>0</v>
      </c>
      <c r="L464" s="17">
        <f>L468+L472</f>
        <v>0</v>
      </c>
    </row>
    <row r="465" spans="1:12" s="12" customFormat="1" ht="18.75" x14ac:dyDescent="0.25">
      <c r="A465" s="159"/>
      <c r="B465" s="159"/>
      <c r="C465" s="28" t="s">
        <v>205</v>
      </c>
      <c r="D465" s="17">
        <f t="shared" si="80"/>
        <v>105074.5</v>
      </c>
      <c r="E465" s="17">
        <f>E469+E473</f>
        <v>105074.5</v>
      </c>
      <c r="F465" s="17">
        <f>F469+F473</f>
        <v>0</v>
      </c>
      <c r="G465" s="18"/>
      <c r="H465" s="18"/>
      <c r="I465" s="18"/>
      <c r="J465" s="17">
        <f t="shared" si="82"/>
        <v>105074.5</v>
      </c>
      <c r="K465" s="17">
        <f>K469+K473</f>
        <v>105074.5</v>
      </c>
      <c r="L465" s="17">
        <f>L469+L473</f>
        <v>0</v>
      </c>
    </row>
    <row r="466" spans="1:12" s="12" customFormat="1" ht="18.75" x14ac:dyDescent="0.25">
      <c r="A466" s="164" t="s">
        <v>81</v>
      </c>
      <c r="B466" s="159" t="s">
        <v>285</v>
      </c>
      <c r="C466" s="28" t="s">
        <v>193</v>
      </c>
      <c r="D466" s="17">
        <f t="shared" si="80"/>
        <v>41042.9</v>
      </c>
      <c r="E466" s="17">
        <f>E467+E468+E469</f>
        <v>41042.9</v>
      </c>
      <c r="F466" s="17">
        <f>F467+F468+F469</f>
        <v>0</v>
      </c>
      <c r="G466" s="18"/>
      <c r="H466" s="18"/>
      <c r="I466" s="18"/>
      <c r="J466" s="17">
        <f t="shared" si="82"/>
        <v>41042.9</v>
      </c>
      <c r="K466" s="17">
        <f>K467+K468+K469</f>
        <v>41042.9</v>
      </c>
      <c r="L466" s="17">
        <f>L467+L468+L469</f>
        <v>0</v>
      </c>
    </row>
    <row r="467" spans="1:12" s="12" customFormat="1" ht="18.75" x14ac:dyDescent="0.25">
      <c r="A467" s="165"/>
      <c r="B467" s="159"/>
      <c r="C467" s="28" t="s">
        <v>460</v>
      </c>
      <c r="D467" s="17">
        <f t="shared" si="80"/>
        <v>0</v>
      </c>
      <c r="E467" s="17">
        <v>0</v>
      </c>
      <c r="F467" s="17">
        <v>0</v>
      </c>
      <c r="G467" s="18"/>
      <c r="H467" s="18"/>
      <c r="I467" s="18"/>
      <c r="J467" s="17">
        <f t="shared" si="82"/>
        <v>0</v>
      </c>
      <c r="K467" s="17">
        <v>0</v>
      </c>
      <c r="L467" s="17">
        <v>0</v>
      </c>
    </row>
    <row r="468" spans="1:12" s="12" customFormat="1" ht="18.75" x14ac:dyDescent="0.25">
      <c r="A468" s="165"/>
      <c r="B468" s="159"/>
      <c r="C468" s="28" t="s">
        <v>204</v>
      </c>
      <c r="D468" s="17">
        <f t="shared" si="80"/>
        <v>0</v>
      </c>
      <c r="E468" s="17">
        <v>0</v>
      </c>
      <c r="F468" s="17">
        <v>0</v>
      </c>
      <c r="G468" s="18"/>
      <c r="H468" s="18"/>
      <c r="I468" s="18"/>
      <c r="J468" s="17">
        <f t="shared" si="82"/>
        <v>0</v>
      </c>
      <c r="K468" s="17">
        <v>0</v>
      </c>
      <c r="L468" s="17">
        <v>0</v>
      </c>
    </row>
    <row r="469" spans="1:12" s="12" customFormat="1" ht="99.75" customHeight="1" x14ac:dyDescent="0.3">
      <c r="A469" s="166"/>
      <c r="B469" s="159"/>
      <c r="C469" s="84" t="s">
        <v>205</v>
      </c>
      <c r="D469" s="17">
        <f t="shared" si="80"/>
        <v>41042.9</v>
      </c>
      <c r="E469" s="17">
        <f>'прил.1 (2020)'!H72</f>
        <v>41042.9</v>
      </c>
      <c r="F469" s="17">
        <v>0</v>
      </c>
      <c r="G469" s="18"/>
      <c r="H469" s="18"/>
      <c r="I469" s="18"/>
      <c r="J469" s="17">
        <f t="shared" si="82"/>
        <v>41042.9</v>
      </c>
      <c r="K469" s="17">
        <f>'прил.1 (2020)'!O72</f>
        <v>41042.9</v>
      </c>
      <c r="L469" s="17">
        <v>0</v>
      </c>
    </row>
    <row r="470" spans="1:12" s="12" customFormat="1" ht="18.75" x14ac:dyDescent="0.25">
      <c r="A470" s="164" t="s">
        <v>83</v>
      </c>
      <c r="B470" s="159" t="s">
        <v>84</v>
      </c>
      <c r="C470" s="28" t="s">
        <v>193</v>
      </c>
      <c r="D470" s="17">
        <f t="shared" si="80"/>
        <v>64031.6</v>
      </c>
      <c r="E470" s="17">
        <f>E473</f>
        <v>64031.6</v>
      </c>
      <c r="F470" s="17">
        <f>F473</f>
        <v>0</v>
      </c>
      <c r="G470" s="18"/>
      <c r="H470" s="18"/>
      <c r="I470" s="18"/>
      <c r="J470" s="17">
        <f t="shared" si="82"/>
        <v>64031.6</v>
      </c>
      <c r="K470" s="17">
        <f>K473</f>
        <v>64031.6</v>
      </c>
      <c r="L470" s="17">
        <f>L473</f>
        <v>0</v>
      </c>
    </row>
    <row r="471" spans="1:12" s="12" customFormat="1" ht="18.75" x14ac:dyDescent="0.25">
      <c r="A471" s="165"/>
      <c r="B471" s="159"/>
      <c r="C471" s="28" t="s">
        <v>460</v>
      </c>
      <c r="D471" s="17">
        <f t="shared" si="80"/>
        <v>0</v>
      </c>
      <c r="E471" s="17">
        <v>0</v>
      </c>
      <c r="F471" s="17">
        <v>0</v>
      </c>
      <c r="G471" s="18"/>
      <c r="H471" s="18"/>
      <c r="I471" s="18"/>
      <c r="J471" s="17">
        <f t="shared" si="82"/>
        <v>0</v>
      </c>
      <c r="K471" s="17">
        <v>0</v>
      </c>
      <c r="L471" s="17">
        <v>0</v>
      </c>
    </row>
    <row r="472" spans="1:12" s="12" customFormat="1" ht="18.75" x14ac:dyDescent="0.25">
      <c r="A472" s="165"/>
      <c r="B472" s="159"/>
      <c r="C472" s="28" t="s">
        <v>204</v>
      </c>
      <c r="D472" s="17">
        <f t="shared" si="80"/>
        <v>0</v>
      </c>
      <c r="E472" s="17">
        <v>0</v>
      </c>
      <c r="F472" s="17">
        <v>0</v>
      </c>
      <c r="G472" s="18"/>
      <c r="H472" s="18"/>
      <c r="I472" s="18"/>
      <c r="J472" s="17">
        <f t="shared" si="82"/>
        <v>0</v>
      </c>
      <c r="K472" s="17">
        <v>0</v>
      </c>
      <c r="L472" s="17">
        <v>0</v>
      </c>
    </row>
    <row r="473" spans="1:12" s="12" customFormat="1" ht="63.75" customHeight="1" x14ac:dyDescent="0.3">
      <c r="A473" s="166"/>
      <c r="B473" s="159"/>
      <c r="C473" s="84" t="s">
        <v>205</v>
      </c>
      <c r="D473" s="17">
        <f t="shared" si="80"/>
        <v>64031.6</v>
      </c>
      <c r="E473" s="17">
        <f>'прил.1 (2020)'!H74</f>
        <v>64031.6</v>
      </c>
      <c r="F473" s="17">
        <f>'прил.1 (2020)'!I74</f>
        <v>0</v>
      </c>
      <c r="G473" s="18"/>
      <c r="H473" s="18"/>
      <c r="I473" s="18"/>
      <c r="J473" s="17">
        <f t="shared" si="82"/>
        <v>64031.6</v>
      </c>
      <c r="K473" s="17">
        <f>'прил.1 (2020)'!O74</f>
        <v>64031.6</v>
      </c>
      <c r="L473" s="17">
        <f>'прил.1 (2020)'!P74</f>
        <v>0</v>
      </c>
    </row>
    <row r="474" spans="1:12" s="12" customFormat="1" ht="18.75" customHeight="1" x14ac:dyDescent="0.25">
      <c r="A474" s="161" t="s">
        <v>85</v>
      </c>
      <c r="B474" s="161" t="s">
        <v>286</v>
      </c>
      <c r="C474" s="28" t="s">
        <v>193</v>
      </c>
      <c r="D474" s="17">
        <f t="shared" si="80"/>
        <v>7801.4</v>
      </c>
      <c r="E474" s="17">
        <f>E475+E476+E477</f>
        <v>0</v>
      </c>
      <c r="F474" s="17">
        <f>F475+F476+F477</f>
        <v>7801.4</v>
      </c>
      <c r="G474" s="18"/>
      <c r="H474" s="18"/>
      <c r="I474" s="18"/>
      <c r="J474" s="17">
        <f t="shared" si="82"/>
        <v>7801.4</v>
      </c>
      <c r="K474" s="17">
        <f>K475+K476+K477</f>
        <v>0</v>
      </c>
      <c r="L474" s="17">
        <f>L475+L476+L477</f>
        <v>7801.4</v>
      </c>
    </row>
    <row r="475" spans="1:12" s="12" customFormat="1" ht="18.75" x14ac:dyDescent="0.25">
      <c r="A475" s="162"/>
      <c r="B475" s="162"/>
      <c r="C475" s="28" t="s">
        <v>460</v>
      </c>
      <c r="D475" s="17">
        <f t="shared" si="80"/>
        <v>0</v>
      </c>
      <c r="E475" s="17">
        <v>0</v>
      </c>
      <c r="F475" s="17">
        <v>0</v>
      </c>
      <c r="G475" s="18"/>
      <c r="H475" s="18"/>
      <c r="I475" s="18"/>
      <c r="J475" s="17">
        <f t="shared" si="82"/>
        <v>0</v>
      </c>
      <c r="K475" s="17">
        <v>0</v>
      </c>
      <c r="L475" s="17">
        <v>0</v>
      </c>
    </row>
    <row r="476" spans="1:12" s="12" customFormat="1" ht="18.75" x14ac:dyDescent="0.25">
      <c r="A476" s="162"/>
      <c r="B476" s="162"/>
      <c r="C476" s="28" t="s">
        <v>204</v>
      </c>
      <c r="D476" s="17">
        <f t="shared" si="80"/>
        <v>0</v>
      </c>
      <c r="E476" s="17">
        <v>0</v>
      </c>
      <c r="F476" s="17">
        <v>0</v>
      </c>
      <c r="G476" s="18"/>
      <c r="H476" s="18"/>
      <c r="I476" s="18"/>
      <c r="J476" s="17">
        <f t="shared" si="82"/>
        <v>0</v>
      </c>
      <c r="K476" s="17">
        <v>0</v>
      </c>
      <c r="L476" s="17">
        <v>0</v>
      </c>
    </row>
    <row r="477" spans="1:12" s="12" customFormat="1" ht="18.75" x14ac:dyDescent="0.25">
      <c r="A477" s="163"/>
      <c r="B477" s="163"/>
      <c r="C477" s="28" t="s">
        <v>205</v>
      </c>
      <c r="D477" s="17">
        <f t="shared" si="80"/>
        <v>7801.4</v>
      </c>
      <c r="E477" s="17">
        <v>0</v>
      </c>
      <c r="F477" s="17">
        <f>'прил.1 (2020)'!I78</f>
        <v>7801.4</v>
      </c>
      <c r="G477" s="18"/>
      <c r="H477" s="18"/>
      <c r="I477" s="18"/>
      <c r="J477" s="17">
        <f t="shared" si="82"/>
        <v>7801.4</v>
      </c>
      <c r="K477" s="17">
        <v>0</v>
      </c>
      <c r="L477" s="17">
        <f>'прил.1 (2020)'!P78</f>
        <v>7801.4</v>
      </c>
    </row>
    <row r="478" spans="1:12" s="12" customFormat="1" ht="18.75" hidden="1" x14ac:dyDescent="0.25">
      <c r="A478" s="159" t="s">
        <v>87</v>
      </c>
      <c r="B478" s="159" t="s">
        <v>287</v>
      </c>
      <c r="C478" s="28" t="s">
        <v>193</v>
      </c>
      <c r="D478" s="17" t="e">
        <f t="shared" si="80"/>
        <v>#REF!</v>
      </c>
      <c r="E478" s="17" t="e">
        <f>E479+E480+E481</f>
        <v>#REF!</v>
      </c>
      <c r="F478" s="17" t="e">
        <f>F479+F480+F481</f>
        <v>#REF!</v>
      </c>
      <c r="G478" s="18"/>
      <c r="H478" s="18"/>
      <c r="I478" s="18"/>
      <c r="J478" s="17" t="e">
        <f t="shared" si="82"/>
        <v>#REF!</v>
      </c>
      <c r="K478" s="17" t="e">
        <f>K479+K480+K481</f>
        <v>#REF!</v>
      </c>
      <c r="L478" s="17" t="e">
        <f>L479+L480+L481</f>
        <v>#REF!</v>
      </c>
    </row>
    <row r="479" spans="1:12" s="12" customFormat="1" ht="18.75" hidden="1" x14ac:dyDescent="0.25">
      <c r="A479" s="159"/>
      <c r="B479" s="159"/>
      <c r="C479" s="28" t="s">
        <v>460</v>
      </c>
      <c r="D479" s="17">
        <f t="shared" si="80"/>
        <v>0</v>
      </c>
      <c r="E479" s="17">
        <v>0</v>
      </c>
      <c r="F479" s="17">
        <v>0</v>
      </c>
      <c r="G479" s="18"/>
      <c r="H479" s="18"/>
      <c r="I479" s="18"/>
      <c r="J479" s="17">
        <f t="shared" si="82"/>
        <v>0</v>
      </c>
      <c r="K479" s="17">
        <v>0</v>
      </c>
      <c r="L479" s="17">
        <v>0</v>
      </c>
    </row>
    <row r="480" spans="1:12" s="12" customFormat="1" ht="18.75" hidden="1" x14ac:dyDescent="0.25">
      <c r="A480" s="159"/>
      <c r="B480" s="159"/>
      <c r="C480" s="28" t="s">
        <v>204</v>
      </c>
      <c r="D480" s="17" t="e">
        <f t="shared" si="80"/>
        <v>#REF!</v>
      </c>
      <c r="E480" s="17" t="e">
        <f>#REF!+#REF!+#REF!</f>
        <v>#REF!</v>
      </c>
      <c r="F480" s="17" t="e">
        <f>#REF!+#REF!+#REF!</f>
        <v>#REF!</v>
      </c>
      <c r="G480" s="18"/>
      <c r="H480" s="18"/>
      <c r="I480" s="18"/>
      <c r="J480" s="17" t="e">
        <f t="shared" si="82"/>
        <v>#REF!</v>
      </c>
      <c r="K480" s="17" t="e">
        <f>#REF!+#REF!+#REF!</f>
        <v>#REF!</v>
      </c>
      <c r="L480" s="17" t="e">
        <f>#REF!+#REF!+#REF!</f>
        <v>#REF!</v>
      </c>
    </row>
    <row r="481" spans="1:12" s="12" customFormat="1" ht="18.75" hidden="1" x14ac:dyDescent="0.25">
      <c r="A481" s="159"/>
      <c r="B481" s="159"/>
      <c r="C481" s="28" t="s">
        <v>205</v>
      </c>
      <c r="D481" s="17" t="e">
        <f t="shared" si="80"/>
        <v>#REF!</v>
      </c>
      <c r="E481" s="17">
        <v>0</v>
      </c>
      <c r="F481" s="17" t="e">
        <f>#REF!+#REF!+#REF!</f>
        <v>#REF!</v>
      </c>
      <c r="G481" s="18"/>
      <c r="H481" s="18"/>
      <c r="I481" s="18"/>
      <c r="J481" s="17" t="e">
        <f t="shared" si="82"/>
        <v>#REF!</v>
      </c>
      <c r="K481" s="17">
        <v>0</v>
      </c>
      <c r="L481" s="17" t="e">
        <f>#REF!+#REF!+#REF!</f>
        <v>#REF!</v>
      </c>
    </row>
    <row r="482" spans="1:12" s="12" customFormat="1" ht="18.75" x14ac:dyDescent="0.25">
      <c r="A482" s="159" t="s">
        <v>89</v>
      </c>
      <c r="B482" s="159" t="s">
        <v>90</v>
      </c>
      <c r="C482" s="28" t="s">
        <v>193</v>
      </c>
      <c r="D482" s="17">
        <f t="shared" ref="D482:D483" si="83">E482+F482</f>
        <v>1600</v>
      </c>
      <c r="E482" s="17">
        <f>E483+E484+E485</f>
        <v>0</v>
      </c>
      <c r="F482" s="17">
        <f>F483+F484+F485</f>
        <v>1600</v>
      </c>
      <c r="G482" s="18"/>
      <c r="H482" s="18"/>
      <c r="I482" s="18"/>
      <c r="J482" s="17">
        <f t="shared" ref="J482:J483" si="84">K482+L482</f>
        <v>1600</v>
      </c>
      <c r="K482" s="17">
        <f>K483+K484+K485</f>
        <v>0</v>
      </c>
      <c r="L482" s="17">
        <f>L483+L484+L485</f>
        <v>1600</v>
      </c>
    </row>
    <row r="483" spans="1:12" s="12" customFormat="1" ht="18.75" x14ac:dyDescent="0.25">
      <c r="A483" s="159"/>
      <c r="B483" s="159"/>
      <c r="C483" s="28" t="s">
        <v>460</v>
      </c>
      <c r="D483" s="17">
        <f t="shared" si="83"/>
        <v>0</v>
      </c>
      <c r="E483" s="17">
        <v>0</v>
      </c>
      <c r="F483" s="17">
        <v>0</v>
      </c>
      <c r="G483" s="18"/>
      <c r="H483" s="18"/>
      <c r="I483" s="18"/>
      <c r="J483" s="17">
        <f t="shared" si="84"/>
        <v>0</v>
      </c>
      <c r="K483" s="17">
        <v>0</v>
      </c>
      <c r="L483" s="17">
        <v>0</v>
      </c>
    </row>
    <row r="484" spans="1:12" s="12" customFormat="1" ht="18.75" x14ac:dyDescent="0.25">
      <c r="A484" s="159"/>
      <c r="B484" s="159"/>
      <c r="C484" s="28" t="s">
        <v>204</v>
      </c>
      <c r="D484" s="17">
        <f t="shared" ref="D484:D490" si="85">E484+F484</f>
        <v>0</v>
      </c>
      <c r="E484" s="17">
        <v>0</v>
      </c>
      <c r="F484" s="17">
        <v>0</v>
      </c>
      <c r="G484" s="18"/>
      <c r="H484" s="18"/>
      <c r="I484" s="18"/>
      <c r="J484" s="17">
        <f t="shared" ref="J484:J490" si="86">K484+L484</f>
        <v>0</v>
      </c>
      <c r="K484" s="17">
        <v>0</v>
      </c>
      <c r="L484" s="17">
        <v>0</v>
      </c>
    </row>
    <row r="485" spans="1:12" s="12" customFormat="1" ht="25.5" customHeight="1" x14ac:dyDescent="0.25">
      <c r="A485" s="159"/>
      <c r="B485" s="159"/>
      <c r="C485" s="28" t="s">
        <v>205</v>
      </c>
      <c r="D485" s="17">
        <f t="shared" si="85"/>
        <v>1600</v>
      </c>
      <c r="E485" s="17">
        <v>0</v>
      </c>
      <c r="F485" s="17">
        <f>'прил.1 (2020)'!I82</f>
        <v>1600</v>
      </c>
      <c r="G485" s="18"/>
      <c r="H485" s="18"/>
      <c r="I485" s="18"/>
      <c r="J485" s="17">
        <f t="shared" si="86"/>
        <v>1600</v>
      </c>
      <c r="K485" s="17">
        <v>0</v>
      </c>
      <c r="L485" s="17">
        <f>'прил.1 (2020)'!P82</f>
        <v>1600</v>
      </c>
    </row>
    <row r="486" spans="1:12" s="12" customFormat="1" ht="18.75" x14ac:dyDescent="0.25">
      <c r="A486" s="159" t="s">
        <v>92</v>
      </c>
      <c r="B486" s="159" t="s">
        <v>93</v>
      </c>
      <c r="C486" s="28" t="s">
        <v>193</v>
      </c>
      <c r="D486" s="17">
        <f t="shared" si="85"/>
        <v>10000</v>
      </c>
      <c r="E486" s="17">
        <f>E487+E488+E489</f>
        <v>0</v>
      </c>
      <c r="F486" s="17">
        <f>F487+F488+F489</f>
        <v>10000</v>
      </c>
      <c r="G486" s="18"/>
      <c r="H486" s="18"/>
      <c r="I486" s="18"/>
      <c r="J486" s="17">
        <f t="shared" si="86"/>
        <v>10000</v>
      </c>
      <c r="K486" s="17">
        <f>K487+K488+K489</f>
        <v>0</v>
      </c>
      <c r="L486" s="17">
        <f>L487+L488+L489</f>
        <v>10000</v>
      </c>
    </row>
    <row r="487" spans="1:12" s="12" customFormat="1" ht="18.75" x14ac:dyDescent="0.25">
      <c r="A487" s="159"/>
      <c r="B487" s="159"/>
      <c r="C487" s="28" t="s">
        <v>460</v>
      </c>
      <c r="D487" s="17">
        <f t="shared" si="85"/>
        <v>10000</v>
      </c>
      <c r="E487" s="17">
        <v>0</v>
      </c>
      <c r="F487" s="17">
        <f>'прил.1 (2020)'!I84</f>
        <v>10000</v>
      </c>
      <c r="G487" s="18"/>
      <c r="H487" s="18"/>
      <c r="I487" s="18"/>
      <c r="J487" s="17">
        <f t="shared" si="86"/>
        <v>10000</v>
      </c>
      <c r="K487" s="17">
        <v>0</v>
      </c>
      <c r="L487" s="17">
        <f>'прил.1 (2020)'!P84</f>
        <v>10000</v>
      </c>
    </row>
    <row r="488" spans="1:12" s="12" customFormat="1" ht="18.75" x14ac:dyDescent="0.25">
      <c r="A488" s="159"/>
      <c r="B488" s="159"/>
      <c r="C488" s="28" t="s">
        <v>204</v>
      </c>
      <c r="D488" s="17">
        <f t="shared" si="85"/>
        <v>0</v>
      </c>
      <c r="E488" s="17">
        <v>0</v>
      </c>
      <c r="F488" s="17">
        <v>0</v>
      </c>
      <c r="G488" s="18"/>
      <c r="H488" s="18"/>
      <c r="I488" s="18"/>
      <c r="J488" s="17">
        <f t="shared" si="86"/>
        <v>0</v>
      </c>
      <c r="K488" s="17">
        <v>0</v>
      </c>
      <c r="L488" s="17">
        <v>0</v>
      </c>
    </row>
    <row r="489" spans="1:12" s="12" customFormat="1" ht="18.75" x14ac:dyDescent="0.25">
      <c r="A489" s="159"/>
      <c r="B489" s="159"/>
      <c r="C489" s="28" t="s">
        <v>205</v>
      </c>
      <c r="D489" s="17">
        <f t="shared" si="85"/>
        <v>0</v>
      </c>
      <c r="E489" s="17">
        <v>0</v>
      </c>
      <c r="F489" s="17">
        <v>0</v>
      </c>
      <c r="G489" s="18"/>
      <c r="H489" s="18"/>
      <c r="I489" s="18"/>
      <c r="J489" s="17">
        <f t="shared" si="86"/>
        <v>0</v>
      </c>
      <c r="K489" s="17">
        <v>0</v>
      </c>
      <c r="L489" s="17">
        <v>0</v>
      </c>
    </row>
    <row r="490" spans="1:12" s="12" customFormat="1" ht="18.75" x14ac:dyDescent="0.25">
      <c r="A490" s="159" t="s">
        <v>288</v>
      </c>
      <c r="B490" s="159" t="s">
        <v>96</v>
      </c>
      <c r="C490" s="28" t="s">
        <v>193</v>
      </c>
      <c r="D490" s="17">
        <f t="shared" si="85"/>
        <v>89521.2</v>
      </c>
      <c r="E490" s="17">
        <v>0</v>
      </c>
      <c r="F490" s="17">
        <f>F493</f>
        <v>89521.2</v>
      </c>
      <c r="G490" s="18"/>
      <c r="H490" s="18"/>
      <c r="I490" s="18"/>
      <c r="J490" s="17">
        <f t="shared" si="86"/>
        <v>89521.2</v>
      </c>
      <c r="K490" s="17">
        <v>0</v>
      </c>
      <c r="L490" s="17">
        <f>L493</f>
        <v>89521.2</v>
      </c>
    </row>
    <row r="491" spans="1:12" s="12" customFormat="1" ht="18.75" x14ac:dyDescent="0.25">
      <c r="A491" s="159"/>
      <c r="B491" s="159"/>
      <c r="C491" s="28" t="s">
        <v>460</v>
      </c>
      <c r="D491" s="17">
        <v>0</v>
      </c>
      <c r="E491" s="17">
        <v>0</v>
      </c>
      <c r="F491" s="17">
        <v>0</v>
      </c>
      <c r="G491" s="18"/>
      <c r="H491" s="18"/>
      <c r="I491" s="18"/>
      <c r="J491" s="17">
        <v>0</v>
      </c>
      <c r="K491" s="17">
        <v>0</v>
      </c>
      <c r="L491" s="17">
        <v>0</v>
      </c>
    </row>
    <row r="492" spans="1:12" s="12" customFormat="1" ht="18.75" x14ac:dyDescent="0.25">
      <c r="A492" s="159"/>
      <c r="B492" s="159"/>
      <c r="C492" s="28" t="s">
        <v>204</v>
      </c>
      <c r="D492" s="17">
        <v>0</v>
      </c>
      <c r="E492" s="17">
        <v>0</v>
      </c>
      <c r="F492" s="17">
        <v>0</v>
      </c>
      <c r="G492" s="18"/>
      <c r="H492" s="18"/>
      <c r="I492" s="18"/>
      <c r="J492" s="17">
        <v>0</v>
      </c>
      <c r="K492" s="17">
        <v>0</v>
      </c>
      <c r="L492" s="17">
        <v>0</v>
      </c>
    </row>
    <row r="493" spans="1:12" s="12" customFormat="1" ht="18.75" x14ac:dyDescent="0.25">
      <c r="A493" s="159"/>
      <c r="B493" s="159"/>
      <c r="C493" s="28" t="s">
        <v>205</v>
      </c>
      <c r="D493" s="17">
        <f>E493+F493</f>
        <v>89521.2</v>
      </c>
      <c r="E493" s="17">
        <v>0</v>
      </c>
      <c r="F493" s="17">
        <f>F494+F518</f>
        <v>89521.2</v>
      </c>
      <c r="G493" s="18"/>
      <c r="H493" s="18"/>
      <c r="I493" s="18"/>
      <c r="J493" s="17">
        <f>K493+L493</f>
        <v>89521.2</v>
      </c>
      <c r="K493" s="17">
        <v>0</v>
      </c>
      <c r="L493" s="17">
        <f>L494+L518</f>
        <v>89521.2</v>
      </c>
    </row>
    <row r="494" spans="1:12" s="12" customFormat="1" ht="18.75" x14ac:dyDescent="0.25">
      <c r="A494" s="159" t="s">
        <v>100</v>
      </c>
      <c r="B494" s="159" t="s">
        <v>101</v>
      </c>
      <c r="C494" s="28" t="s">
        <v>193</v>
      </c>
      <c r="D494" s="17">
        <f t="shared" ref="D494:K494" si="87">D497</f>
        <v>57571.199999999997</v>
      </c>
      <c r="E494" s="17">
        <f t="shared" si="87"/>
        <v>0</v>
      </c>
      <c r="F494" s="17">
        <f t="shared" si="87"/>
        <v>57571.199999999997</v>
      </c>
      <c r="G494" s="17">
        <f t="shared" si="87"/>
        <v>0</v>
      </c>
      <c r="H494" s="17">
        <f t="shared" si="87"/>
        <v>0</v>
      </c>
      <c r="I494" s="17">
        <f t="shared" si="87"/>
        <v>0</v>
      </c>
      <c r="J494" s="17">
        <f t="shared" si="87"/>
        <v>57571.199999999997</v>
      </c>
      <c r="K494" s="17">
        <f t="shared" si="87"/>
        <v>0</v>
      </c>
      <c r="L494" s="17">
        <f>L497</f>
        <v>57571.199999999997</v>
      </c>
    </row>
    <row r="495" spans="1:12" s="12" customFormat="1" ht="18.75" x14ac:dyDescent="0.25">
      <c r="A495" s="159"/>
      <c r="B495" s="159"/>
      <c r="C495" s="28" t="s">
        <v>460</v>
      </c>
      <c r="D495" s="17">
        <v>0</v>
      </c>
      <c r="E495" s="17">
        <v>0</v>
      </c>
      <c r="F495" s="17">
        <v>0</v>
      </c>
      <c r="G495" s="18"/>
      <c r="H495" s="18"/>
      <c r="I495" s="18"/>
      <c r="J495" s="17">
        <v>0</v>
      </c>
      <c r="K495" s="17">
        <v>0</v>
      </c>
      <c r="L495" s="17">
        <v>0</v>
      </c>
    </row>
    <row r="496" spans="1:12" s="12" customFormat="1" ht="18.75" x14ac:dyDescent="0.25">
      <c r="A496" s="159"/>
      <c r="B496" s="159"/>
      <c r="C496" s="28" t="s">
        <v>204</v>
      </c>
      <c r="D496" s="17">
        <v>0</v>
      </c>
      <c r="E496" s="17">
        <v>0</v>
      </c>
      <c r="F496" s="20">
        <v>0</v>
      </c>
      <c r="G496" s="21"/>
      <c r="H496" s="21"/>
      <c r="I496" s="21"/>
      <c r="J496" s="20">
        <v>0</v>
      </c>
      <c r="K496" s="20">
        <v>0</v>
      </c>
      <c r="L496" s="20">
        <v>0</v>
      </c>
    </row>
    <row r="497" spans="1:12" s="12" customFormat="1" ht="18.75" x14ac:dyDescent="0.25">
      <c r="A497" s="159"/>
      <c r="B497" s="159"/>
      <c r="C497" s="28" t="s">
        <v>205</v>
      </c>
      <c r="D497" s="17">
        <f>E497+F497</f>
        <v>57571.199999999997</v>
      </c>
      <c r="E497" s="17">
        <v>0</v>
      </c>
      <c r="F497" s="20">
        <f>F501+F505+F509</f>
        <v>57571.199999999997</v>
      </c>
      <c r="G497" s="21"/>
      <c r="H497" s="21"/>
      <c r="I497" s="21"/>
      <c r="J497" s="20">
        <f>K497+L497</f>
        <v>57571.199999999997</v>
      </c>
      <c r="K497" s="20">
        <v>0</v>
      </c>
      <c r="L497" s="20">
        <f>L501+L505+L509</f>
        <v>57571.199999999997</v>
      </c>
    </row>
    <row r="498" spans="1:12" s="12" customFormat="1" ht="18.75" customHeight="1" x14ac:dyDescent="0.25">
      <c r="A498" s="160" t="s">
        <v>103</v>
      </c>
      <c r="B498" s="161" t="s">
        <v>289</v>
      </c>
      <c r="C498" s="28" t="s">
        <v>193</v>
      </c>
      <c r="D498" s="17">
        <f>E498+F498</f>
        <v>38514.199999999997</v>
      </c>
      <c r="E498" s="17">
        <v>0</v>
      </c>
      <c r="F498" s="20">
        <f>F501</f>
        <v>38514.199999999997</v>
      </c>
      <c r="G498" s="21"/>
      <c r="H498" s="21"/>
      <c r="I498" s="21"/>
      <c r="J498" s="20">
        <f>K498+L498</f>
        <v>38514.199999999997</v>
      </c>
      <c r="K498" s="20">
        <v>0</v>
      </c>
      <c r="L498" s="20">
        <f>L501</f>
        <v>38514.199999999997</v>
      </c>
    </row>
    <row r="499" spans="1:12" s="12" customFormat="1" ht="18.75" x14ac:dyDescent="0.25">
      <c r="A499" s="160"/>
      <c r="B499" s="162"/>
      <c r="C499" s="28" t="s">
        <v>460</v>
      </c>
      <c r="D499" s="17">
        <v>0</v>
      </c>
      <c r="E499" s="17">
        <v>0</v>
      </c>
      <c r="F499" s="20">
        <v>0</v>
      </c>
      <c r="G499" s="21"/>
      <c r="H499" s="21"/>
      <c r="I499" s="21"/>
      <c r="J499" s="20">
        <v>0</v>
      </c>
      <c r="K499" s="20">
        <v>0</v>
      </c>
      <c r="L499" s="20">
        <v>0</v>
      </c>
    </row>
    <row r="500" spans="1:12" s="12" customFormat="1" ht="18.75" x14ac:dyDescent="0.25">
      <c r="A500" s="160"/>
      <c r="B500" s="162"/>
      <c r="C500" s="28" t="s">
        <v>204</v>
      </c>
      <c r="D500" s="17">
        <v>0</v>
      </c>
      <c r="E500" s="17">
        <v>0</v>
      </c>
      <c r="F500" s="20">
        <v>0</v>
      </c>
      <c r="G500" s="21"/>
      <c r="H500" s="21"/>
      <c r="I500" s="21"/>
      <c r="J500" s="20">
        <v>0</v>
      </c>
      <c r="K500" s="20">
        <v>0</v>
      </c>
      <c r="L500" s="20">
        <v>0</v>
      </c>
    </row>
    <row r="501" spans="1:12" s="12" customFormat="1" ht="24.75" customHeight="1" x14ac:dyDescent="0.25">
      <c r="A501" s="160"/>
      <c r="B501" s="163"/>
      <c r="C501" s="28" t="s">
        <v>205</v>
      </c>
      <c r="D501" s="17">
        <f>E501+F501</f>
        <v>38514.199999999997</v>
      </c>
      <c r="E501" s="17">
        <v>0</v>
      </c>
      <c r="F501" s="20">
        <f>'прил.1 (2020)'!I93</f>
        <v>38514.199999999997</v>
      </c>
      <c r="G501" s="21"/>
      <c r="H501" s="21"/>
      <c r="I501" s="21"/>
      <c r="J501" s="20">
        <f>K501+L501</f>
        <v>38514.199999999997</v>
      </c>
      <c r="K501" s="20">
        <v>0</v>
      </c>
      <c r="L501" s="20">
        <f>'прил.1 (2020)'!P93</f>
        <v>38514.199999999997</v>
      </c>
    </row>
    <row r="502" spans="1:12" s="12" customFormat="1" ht="18.75" x14ac:dyDescent="0.25">
      <c r="A502" s="160" t="s">
        <v>105</v>
      </c>
      <c r="B502" s="159" t="s">
        <v>106</v>
      </c>
      <c r="C502" s="28" t="s">
        <v>193</v>
      </c>
      <c r="D502" s="17">
        <f>E502+F502</f>
        <v>19057</v>
      </c>
      <c r="E502" s="17">
        <v>0</v>
      </c>
      <c r="F502" s="17">
        <f>F505</f>
        <v>19057</v>
      </c>
      <c r="G502" s="18"/>
      <c r="H502" s="18"/>
      <c r="I502" s="18"/>
      <c r="J502" s="17">
        <f>K502+L502</f>
        <v>19057</v>
      </c>
      <c r="K502" s="17">
        <v>0</v>
      </c>
      <c r="L502" s="17">
        <f>L505</f>
        <v>19057</v>
      </c>
    </row>
    <row r="503" spans="1:12" s="12" customFormat="1" ht="18.75" x14ac:dyDescent="0.25">
      <c r="A503" s="160"/>
      <c r="B503" s="159"/>
      <c r="C503" s="28" t="s">
        <v>460</v>
      </c>
      <c r="D503" s="17">
        <v>0</v>
      </c>
      <c r="E503" s="17">
        <v>0</v>
      </c>
      <c r="F503" s="17">
        <v>0</v>
      </c>
      <c r="G503" s="18"/>
      <c r="H503" s="18"/>
      <c r="I503" s="18"/>
      <c r="J503" s="17">
        <v>0</v>
      </c>
      <c r="K503" s="17">
        <v>0</v>
      </c>
      <c r="L503" s="17">
        <v>0</v>
      </c>
    </row>
    <row r="504" spans="1:12" s="12" customFormat="1" ht="18.75" x14ac:dyDescent="0.25">
      <c r="A504" s="160"/>
      <c r="B504" s="159"/>
      <c r="C504" s="28" t="s">
        <v>204</v>
      </c>
      <c r="D504" s="17">
        <v>0</v>
      </c>
      <c r="E504" s="17">
        <v>0</v>
      </c>
      <c r="F504" s="17">
        <v>0</v>
      </c>
      <c r="G504" s="18"/>
      <c r="H504" s="18"/>
      <c r="I504" s="18"/>
      <c r="J504" s="17">
        <v>0</v>
      </c>
      <c r="K504" s="17">
        <v>0</v>
      </c>
      <c r="L504" s="17">
        <v>0</v>
      </c>
    </row>
    <row r="505" spans="1:12" s="12" customFormat="1" ht="18.75" x14ac:dyDescent="0.25">
      <c r="A505" s="160"/>
      <c r="B505" s="159"/>
      <c r="C505" s="28" t="s">
        <v>205</v>
      </c>
      <c r="D505" s="17">
        <f>E505+F505</f>
        <v>19057</v>
      </c>
      <c r="E505" s="17">
        <v>0</v>
      </c>
      <c r="F505" s="17">
        <f>'прил.1 (2020)'!I96</f>
        <v>19057</v>
      </c>
      <c r="G505" s="18"/>
      <c r="H505" s="18"/>
      <c r="I505" s="18"/>
      <c r="J505" s="17">
        <f>K505+L505</f>
        <v>19057</v>
      </c>
      <c r="K505" s="17">
        <v>0</v>
      </c>
      <c r="L505" s="17">
        <f>'прил.1 (2020)'!P96</f>
        <v>19057</v>
      </c>
    </row>
    <row r="506" spans="1:12" s="12" customFormat="1" ht="18.75" hidden="1" x14ac:dyDescent="0.25">
      <c r="A506" s="160" t="s">
        <v>108</v>
      </c>
      <c r="B506" s="159" t="s">
        <v>290</v>
      </c>
      <c r="C506" s="28" t="s">
        <v>193</v>
      </c>
      <c r="D506" s="17">
        <f>D509</f>
        <v>0</v>
      </c>
      <c r="E506" s="17">
        <f>E509</f>
        <v>0</v>
      </c>
      <c r="F506" s="17">
        <f>F509</f>
        <v>0</v>
      </c>
      <c r="G506" s="18"/>
      <c r="H506" s="18"/>
      <c r="I506" s="18"/>
      <c r="J506" s="17">
        <f>J509</f>
        <v>0</v>
      </c>
      <c r="K506" s="17">
        <f>K509</f>
        <v>0</v>
      </c>
      <c r="L506" s="17">
        <f>L509</f>
        <v>0</v>
      </c>
    </row>
    <row r="507" spans="1:12" s="12" customFormat="1" ht="18.75" hidden="1" x14ac:dyDescent="0.25">
      <c r="A507" s="160"/>
      <c r="B507" s="159"/>
      <c r="C507" s="28" t="s">
        <v>460</v>
      </c>
      <c r="D507" s="17">
        <v>0</v>
      </c>
      <c r="E507" s="17">
        <v>0</v>
      </c>
      <c r="F507" s="17">
        <v>0</v>
      </c>
      <c r="G507" s="18"/>
      <c r="H507" s="18"/>
      <c r="I507" s="18"/>
      <c r="J507" s="17">
        <v>0</v>
      </c>
      <c r="K507" s="17">
        <v>0</v>
      </c>
      <c r="L507" s="17">
        <v>0</v>
      </c>
    </row>
    <row r="508" spans="1:12" s="12" customFormat="1" ht="18.75" hidden="1" x14ac:dyDescent="0.25">
      <c r="A508" s="160"/>
      <c r="B508" s="159"/>
      <c r="C508" s="28" t="s">
        <v>204</v>
      </c>
      <c r="D508" s="17">
        <v>0</v>
      </c>
      <c r="E508" s="17">
        <v>0</v>
      </c>
      <c r="F508" s="17">
        <v>0</v>
      </c>
      <c r="G508" s="18"/>
      <c r="H508" s="18"/>
      <c r="I508" s="18"/>
      <c r="J508" s="17">
        <v>0</v>
      </c>
      <c r="K508" s="17">
        <v>0</v>
      </c>
      <c r="L508" s="17">
        <v>0</v>
      </c>
    </row>
    <row r="509" spans="1:12" s="12" customFormat="1" ht="48" hidden="1" customHeight="1" x14ac:dyDescent="0.25">
      <c r="A509" s="160"/>
      <c r="B509" s="159"/>
      <c r="C509" s="28" t="s">
        <v>205</v>
      </c>
      <c r="D509" s="17">
        <f>E509+F509</f>
        <v>0</v>
      </c>
      <c r="E509" s="17">
        <v>0</v>
      </c>
      <c r="F509" s="17">
        <f>'прил.1 (2020)'!I98</f>
        <v>0</v>
      </c>
      <c r="G509" s="18"/>
      <c r="H509" s="18"/>
      <c r="I509" s="18"/>
      <c r="J509" s="17">
        <f>K509+L509</f>
        <v>0</v>
      </c>
      <c r="K509" s="17">
        <v>0</v>
      </c>
      <c r="L509" s="17">
        <f>'прил.1 (2020)'!P98</f>
        <v>0</v>
      </c>
    </row>
    <row r="510" spans="1:12" s="12" customFormat="1" ht="18.75" x14ac:dyDescent="0.25">
      <c r="A510" s="159" t="s">
        <v>111</v>
      </c>
      <c r="B510" s="159" t="s">
        <v>112</v>
      </c>
      <c r="C510" s="28" t="s">
        <v>193</v>
      </c>
      <c r="D510" s="17">
        <v>0</v>
      </c>
      <c r="E510" s="17">
        <v>0</v>
      </c>
      <c r="F510" s="17">
        <v>0</v>
      </c>
      <c r="G510" s="18"/>
      <c r="H510" s="18"/>
      <c r="I510" s="18"/>
      <c r="J510" s="17">
        <v>0</v>
      </c>
      <c r="K510" s="17">
        <v>0</v>
      </c>
      <c r="L510" s="17">
        <v>0</v>
      </c>
    </row>
    <row r="511" spans="1:12" s="12" customFormat="1" ht="18.75" x14ac:dyDescent="0.25">
      <c r="A511" s="159"/>
      <c r="B511" s="159"/>
      <c r="C511" s="28" t="s">
        <v>460</v>
      </c>
      <c r="D511" s="17">
        <v>0</v>
      </c>
      <c r="E511" s="17">
        <v>0</v>
      </c>
      <c r="F511" s="17">
        <v>0</v>
      </c>
      <c r="G511" s="18"/>
      <c r="H511" s="18"/>
      <c r="I511" s="18"/>
      <c r="J511" s="17">
        <v>0</v>
      </c>
      <c r="K511" s="17">
        <v>0</v>
      </c>
      <c r="L511" s="17">
        <v>0</v>
      </c>
    </row>
    <row r="512" spans="1:12" s="12" customFormat="1" ht="18.75" x14ac:dyDescent="0.25">
      <c r="A512" s="159"/>
      <c r="B512" s="159"/>
      <c r="C512" s="28" t="s">
        <v>204</v>
      </c>
      <c r="D512" s="17">
        <v>0</v>
      </c>
      <c r="E512" s="17">
        <v>0</v>
      </c>
      <c r="F512" s="17">
        <v>0</v>
      </c>
      <c r="G512" s="18"/>
      <c r="H512" s="18"/>
      <c r="I512" s="18"/>
      <c r="J512" s="17">
        <v>0</v>
      </c>
      <c r="K512" s="17">
        <v>0</v>
      </c>
      <c r="L512" s="17">
        <v>0</v>
      </c>
    </row>
    <row r="513" spans="1:12" s="12" customFormat="1" ht="18.75" x14ac:dyDescent="0.25">
      <c r="A513" s="159"/>
      <c r="B513" s="159"/>
      <c r="C513" s="28" t="s">
        <v>205</v>
      </c>
      <c r="D513" s="17">
        <v>0</v>
      </c>
      <c r="E513" s="17">
        <v>0</v>
      </c>
      <c r="F513" s="17">
        <v>0</v>
      </c>
      <c r="G513" s="18"/>
      <c r="H513" s="18"/>
      <c r="I513" s="18"/>
      <c r="J513" s="17">
        <v>0</v>
      </c>
      <c r="K513" s="17">
        <v>0</v>
      </c>
      <c r="L513" s="17">
        <v>0</v>
      </c>
    </row>
    <row r="514" spans="1:12" s="12" customFormat="1" ht="18.75" x14ac:dyDescent="0.25">
      <c r="A514" s="160" t="s">
        <v>118</v>
      </c>
      <c r="B514" s="159" t="s">
        <v>291</v>
      </c>
      <c r="C514" s="28" t="s">
        <v>193</v>
      </c>
      <c r="D514" s="17">
        <v>0</v>
      </c>
      <c r="E514" s="17">
        <v>0</v>
      </c>
      <c r="F514" s="17">
        <v>0</v>
      </c>
      <c r="G514" s="18"/>
      <c r="H514" s="18"/>
      <c r="I514" s="18"/>
      <c r="J514" s="17">
        <v>0</v>
      </c>
      <c r="K514" s="17">
        <v>0</v>
      </c>
      <c r="L514" s="17">
        <v>0</v>
      </c>
    </row>
    <row r="515" spans="1:12" s="12" customFormat="1" ht="18.75" x14ac:dyDescent="0.25">
      <c r="A515" s="160"/>
      <c r="B515" s="159"/>
      <c r="C515" s="28" t="s">
        <v>460</v>
      </c>
      <c r="D515" s="17">
        <v>0</v>
      </c>
      <c r="E515" s="17">
        <v>0</v>
      </c>
      <c r="F515" s="17">
        <v>0</v>
      </c>
      <c r="G515" s="18"/>
      <c r="H515" s="18"/>
      <c r="I515" s="18"/>
      <c r="J515" s="17">
        <v>0</v>
      </c>
      <c r="K515" s="17">
        <v>0</v>
      </c>
      <c r="L515" s="17">
        <v>0</v>
      </c>
    </row>
    <row r="516" spans="1:12" s="12" customFormat="1" ht="18.75" x14ac:dyDescent="0.25">
      <c r="A516" s="160"/>
      <c r="B516" s="159"/>
      <c r="C516" s="28" t="s">
        <v>204</v>
      </c>
      <c r="D516" s="17">
        <v>0</v>
      </c>
      <c r="E516" s="17">
        <v>0</v>
      </c>
      <c r="F516" s="17">
        <v>0</v>
      </c>
      <c r="G516" s="18"/>
      <c r="H516" s="18"/>
      <c r="I516" s="18"/>
      <c r="J516" s="17">
        <v>0</v>
      </c>
      <c r="K516" s="17">
        <v>0</v>
      </c>
      <c r="L516" s="17">
        <v>0</v>
      </c>
    </row>
    <row r="517" spans="1:12" s="12" customFormat="1" ht="18.75" x14ac:dyDescent="0.25">
      <c r="A517" s="160"/>
      <c r="B517" s="159"/>
      <c r="C517" s="28" t="s">
        <v>205</v>
      </c>
      <c r="D517" s="17">
        <v>0</v>
      </c>
      <c r="E517" s="17">
        <v>0</v>
      </c>
      <c r="F517" s="17">
        <v>0</v>
      </c>
      <c r="G517" s="18"/>
      <c r="H517" s="18"/>
      <c r="I517" s="18"/>
      <c r="J517" s="17">
        <v>0</v>
      </c>
      <c r="K517" s="17">
        <v>0</v>
      </c>
      <c r="L517" s="17">
        <v>0</v>
      </c>
    </row>
    <row r="518" spans="1:12" s="12" customFormat="1" ht="18.75" x14ac:dyDescent="0.25">
      <c r="A518" s="159" t="s">
        <v>120</v>
      </c>
      <c r="B518" s="159" t="s">
        <v>121</v>
      </c>
      <c r="C518" s="28" t="s">
        <v>193</v>
      </c>
      <c r="D518" s="17">
        <f>SUM(E518:F518)</f>
        <v>31950</v>
      </c>
      <c r="E518" s="17">
        <f t="shared" ref="E518:K518" si="88">E522</f>
        <v>0</v>
      </c>
      <c r="F518" s="17">
        <f>SUM(F519:F521)</f>
        <v>31950</v>
      </c>
      <c r="G518" s="17">
        <f t="shared" si="88"/>
        <v>0</v>
      </c>
      <c r="H518" s="17">
        <f t="shared" si="88"/>
        <v>0</v>
      </c>
      <c r="I518" s="17">
        <f t="shared" si="88"/>
        <v>0</v>
      </c>
      <c r="J518" s="17">
        <f>SUM(K518:L518)</f>
        <v>31950</v>
      </c>
      <c r="K518" s="17">
        <f t="shared" si="88"/>
        <v>0</v>
      </c>
      <c r="L518" s="17">
        <f>SUM(L519:L521)</f>
        <v>31950</v>
      </c>
    </row>
    <row r="519" spans="1:12" s="12" customFormat="1" ht="18.75" x14ac:dyDescent="0.25">
      <c r="A519" s="159"/>
      <c r="B519" s="159"/>
      <c r="C519" s="28" t="s">
        <v>460</v>
      </c>
      <c r="D519" s="17">
        <f t="shared" ref="D519:D521" si="89">SUM(E519:F519)</f>
        <v>0</v>
      </c>
      <c r="E519" s="17">
        <v>0</v>
      </c>
      <c r="F519" s="17">
        <v>0</v>
      </c>
      <c r="G519" s="18"/>
      <c r="H519" s="18"/>
      <c r="I519" s="18"/>
      <c r="J519" s="17">
        <v>0</v>
      </c>
      <c r="K519" s="17">
        <v>0</v>
      </c>
      <c r="L519" s="17">
        <v>0</v>
      </c>
    </row>
    <row r="520" spans="1:12" s="12" customFormat="1" ht="18.75" x14ac:dyDescent="0.25">
      <c r="A520" s="159"/>
      <c r="B520" s="159"/>
      <c r="C520" s="28" t="s">
        <v>204</v>
      </c>
      <c r="D520" s="17">
        <f t="shared" si="89"/>
        <v>0</v>
      </c>
      <c r="E520" s="17">
        <v>0</v>
      </c>
      <c r="F520" s="17">
        <v>0</v>
      </c>
      <c r="G520" s="18"/>
      <c r="H520" s="18"/>
      <c r="I520" s="18"/>
      <c r="J520" s="17">
        <v>0</v>
      </c>
      <c r="K520" s="17">
        <v>0</v>
      </c>
      <c r="L520" s="17">
        <v>0</v>
      </c>
    </row>
    <row r="521" spans="1:12" s="12" customFormat="1" ht="18.75" x14ac:dyDescent="0.25">
      <c r="A521" s="159"/>
      <c r="B521" s="159"/>
      <c r="C521" s="28" t="s">
        <v>205</v>
      </c>
      <c r="D521" s="17">
        <f t="shared" si="89"/>
        <v>31950</v>
      </c>
      <c r="E521" s="17">
        <f t="shared" ref="E521:K521" si="90">E525</f>
        <v>0</v>
      </c>
      <c r="F521" s="17">
        <f>F525+F529</f>
        <v>31950</v>
      </c>
      <c r="G521" s="17">
        <f t="shared" si="90"/>
        <v>0</v>
      </c>
      <c r="H521" s="17">
        <f t="shared" si="90"/>
        <v>0</v>
      </c>
      <c r="I521" s="17">
        <f t="shared" si="90"/>
        <v>0</v>
      </c>
      <c r="J521" s="17">
        <f>SUM(K521:L521)</f>
        <v>31950</v>
      </c>
      <c r="K521" s="17">
        <f t="shared" si="90"/>
        <v>0</v>
      </c>
      <c r="L521" s="17">
        <f>L525+L529</f>
        <v>31950</v>
      </c>
    </row>
    <row r="522" spans="1:12" s="12" customFormat="1" ht="18.75" x14ac:dyDescent="0.25">
      <c r="A522" s="164" t="s">
        <v>122</v>
      </c>
      <c r="B522" s="161" t="s">
        <v>123</v>
      </c>
      <c r="C522" s="28" t="s">
        <v>193</v>
      </c>
      <c r="D522" s="17">
        <f t="shared" ref="D522:K522" si="91">D525</f>
        <v>11950</v>
      </c>
      <c r="E522" s="17">
        <f t="shared" si="91"/>
        <v>0</v>
      </c>
      <c r="F522" s="17">
        <f t="shared" si="91"/>
        <v>11950</v>
      </c>
      <c r="G522" s="17">
        <f t="shared" si="91"/>
        <v>0</v>
      </c>
      <c r="H522" s="17">
        <f t="shared" si="91"/>
        <v>0</v>
      </c>
      <c r="I522" s="17">
        <f t="shared" si="91"/>
        <v>0</v>
      </c>
      <c r="J522" s="17">
        <f t="shared" si="91"/>
        <v>11950</v>
      </c>
      <c r="K522" s="17">
        <f t="shared" si="91"/>
        <v>0</v>
      </c>
      <c r="L522" s="17">
        <f>L525</f>
        <v>11950</v>
      </c>
    </row>
    <row r="523" spans="1:12" s="12" customFormat="1" ht="18.75" x14ac:dyDescent="0.25">
      <c r="A523" s="165"/>
      <c r="B523" s="162"/>
      <c r="C523" s="28" t="s">
        <v>460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</row>
    <row r="524" spans="1:12" s="12" customFormat="1" ht="18.75" x14ac:dyDescent="0.25">
      <c r="A524" s="165"/>
      <c r="B524" s="162"/>
      <c r="C524" s="28" t="s">
        <v>204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</row>
    <row r="525" spans="1:12" s="12" customFormat="1" ht="21" customHeight="1" x14ac:dyDescent="0.25">
      <c r="A525" s="166"/>
      <c r="B525" s="163"/>
      <c r="C525" s="28" t="s">
        <v>205</v>
      </c>
      <c r="D525" s="17">
        <f>E525+F525</f>
        <v>11950</v>
      </c>
      <c r="E525" s="17">
        <v>0</v>
      </c>
      <c r="F525" s="17">
        <f>'прил.1 (2020)'!I109</f>
        <v>11950</v>
      </c>
      <c r="G525" s="18"/>
      <c r="H525" s="18"/>
      <c r="I525" s="18"/>
      <c r="J525" s="17">
        <f>K525+L525</f>
        <v>11950</v>
      </c>
      <c r="K525" s="17">
        <v>0</v>
      </c>
      <c r="L525" s="17">
        <f>'прил.1 (2020)'!P109</f>
        <v>11950</v>
      </c>
    </row>
    <row r="526" spans="1:12" s="12" customFormat="1" ht="18.75" x14ac:dyDescent="0.25">
      <c r="A526" s="164" t="s">
        <v>124</v>
      </c>
      <c r="B526" s="161" t="s">
        <v>125</v>
      </c>
      <c r="C526" s="28" t="s">
        <v>193</v>
      </c>
      <c r="D526" s="17">
        <f>SUM(E526:F526)</f>
        <v>20000</v>
      </c>
      <c r="E526" s="17"/>
      <c r="F526" s="17">
        <f>SUM(F527:F529)</f>
        <v>20000</v>
      </c>
      <c r="G526" s="18"/>
      <c r="H526" s="18"/>
      <c r="I526" s="18"/>
      <c r="J526" s="17">
        <f>SUM(K526:L526)</f>
        <v>20000</v>
      </c>
      <c r="K526" s="17"/>
      <c r="L526" s="17">
        <f>SUM(L527:L529)</f>
        <v>20000</v>
      </c>
    </row>
    <row r="527" spans="1:12" s="12" customFormat="1" ht="18.75" x14ac:dyDescent="0.25">
      <c r="A527" s="165"/>
      <c r="B527" s="162"/>
      <c r="C527" s="28" t="s">
        <v>460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</row>
    <row r="528" spans="1:12" s="12" customFormat="1" ht="18.75" x14ac:dyDescent="0.25">
      <c r="A528" s="165"/>
      <c r="B528" s="162"/>
      <c r="C528" s="28" t="s">
        <v>204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</row>
    <row r="529" spans="1:12" s="12" customFormat="1" ht="18.75" x14ac:dyDescent="0.25">
      <c r="A529" s="166"/>
      <c r="B529" s="163"/>
      <c r="C529" s="28" t="s">
        <v>205</v>
      </c>
      <c r="D529" s="17">
        <f>E529+F529</f>
        <v>20000</v>
      </c>
      <c r="E529" s="17">
        <v>0</v>
      </c>
      <c r="F529" s="17">
        <f>'прил.1 (2020)'!I111</f>
        <v>20000</v>
      </c>
      <c r="G529" s="18"/>
      <c r="H529" s="18"/>
      <c r="I529" s="18"/>
      <c r="J529" s="17">
        <f>K529+L529</f>
        <v>20000</v>
      </c>
      <c r="K529" s="17">
        <v>0</v>
      </c>
      <c r="L529" s="17">
        <f>'прил.1 (2020)'!P111</f>
        <v>20000</v>
      </c>
    </row>
    <row r="530" spans="1:12" s="12" customFormat="1" ht="18.75" x14ac:dyDescent="0.25">
      <c r="A530" s="159" t="s">
        <v>294</v>
      </c>
      <c r="B530" s="159" t="s">
        <v>127</v>
      </c>
      <c r="C530" s="28" t="s">
        <v>193</v>
      </c>
      <c r="D530" s="17">
        <f t="shared" ref="D530:D537" si="92">E530+F530</f>
        <v>0</v>
      </c>
      <c r="E530" s="17">
        <f>E531+E532+E533</f>
        <v>0</v>
      </c>
      <c r="F530" s="20">
        <f>F531+F532+F533</f>
        <v>0</v>
      </c>
      <c r="G530" s="21"/>
      <c r="H530" s="21"/>
      <c r="I530" s="21"/>
      <c r="J530" s="20">
        <f t="shared" ref="J530:J537" si="93">K530+L530</f>
        <v>0</v>
      </c>
      <c r="K530" s="20">
        <f>K531+K532+K533</f>
        <v>0</v>
      </c>
      <c r="L530" s="20">
        <f>L531+L532+L533</f>
        <v>0</v>
      </c>
    </row>
    <row r="531" spans="1:12" s="12" customFormat="1" ht="18.75" x14ac:dyDescent="0.25">
      <c r="A531" s="159"/>
      <c r="B531" s="159"/>
      <c r="C531" s="28" t="s">
        <v>460</v>
      </c>
      <c r="D531" s="17">
        <f t="shared" si="92"/>
        <v>0</v>
      </c>
      <c r="E531" s="17">
        <v>0</v>
      </c>
      <c r="F531" s="20">
        <v>0</v>
      </c>
      <c r="G531" s="21"/>
      <c r="H531" s="21"/>
      <c r="I531" s="21"/>
      <c r="J531" s="20">
        <f t="shared" si="93"/>
        <v>0</v>
      </c>
      <c r="K531" s="20">
        <v>0</v>
      </c>
      <c r="L531" s="20">
        <v>0</v>
      </c>
    </row>
    <row r="532" spans="1:12" s="12" customFormat="1" ht="18.75" x14ac:dyDescent="0.25">
      <c r="A532" s="159"/>
      <c r="B532" s="159"/>
      <c r="C532" s="28" t="s">
        <v>204</v>
      </c>
      <c r="D532" s="17">
        <f t="shared" si="92"/>
        <v>0</v>
      </c>
      <c r="E532" s="17">
        <f>E536+E540+E544+E548</f>
        <v>0</v>
      </c>
      <c r="F532" s="17">
        <f>F536+F540+F544+F548</f>
        <v>0</v>
      </c>
      <c r="G532" s="18"/>
      <c r="H532" s="18"/>
      <c r="I532" s="18"/>
      <c r="J532" s="17">
        <f t="shared" si="93"/>
        <v>0</v>
      </c>
      <c r="K532" s="17">
        <f>K536+K540+K544+K548</f>
        <v>0</v>
      </c>
      <c r="L532" s="17">
        <f>L536+L540+L544+L548</f>
        <v>0</v>
      </c>
    </row>
    <row r="533" spans="1:12" s="12" customFormat="1" ht="18.75" x14ac:dyDescent="0.25">
      <c r="A533" s="159"/>
      <c r="B533" s="159"/>
      <c r="C533" s="28" t="s">
        <v>205</v>
      </c>
      <c r="D533" s="17">
        <f t="shared" si="92"/>
        <v>0</v>
      </c>
      <c r="E533" s="17">
        <f>E537+E541+E545+E549</f>
        <v>0</v>
      </c>
      <c r="F533" s="17">
        <f>F537+F541+F545+F549</f>
        <v>0</v>
      </c>
      <c r="G533" s="18"/>
      <c r="H533" s="18"/>
      <c r="I533" s="18"/>
      <c r="J533" s="17">
        <f t="shared" si="93"/>
        <v>0</v>
      </c>
      <c r="K533" s="17">
        <f>K537+K541+K545+K549</f>
        <v>0</v>
      </c>
      <c r="L533" s="17">
        <f>L537+L541+L545+L549</f>
        <v>0</v>
      </c>
    </row>
    <row r="534" spans="1:12" s="12" customFormat="1" ht="18.75" customHeight="1" x14ac:dyDescent="0.25">
      <c r="A534" s="159" t="s">
        <v>128</v>
      </c>
      <c r="B534" s="159" t="s">
        <v>129</v>
      </c>
      <c r="C534" s="28" t="s">
        <v>193</v>
      </c>
      <c r="D534" s="17">
        <f t="shared" si="92"/>
        <v>0</v>
      </c>
      <c r="E534" s="17">
        <f>E535+E536+E537</f>
        <v>0</v>
      </c>
      <c r="F534" s="17">
        <f>F535+F536+F537</f>
        <v>0</v>
      </c>
      <c r="G534" s="18"/>
      <c r="H534" s="18"/>
      <c r="I534" s="18"/>
      <c r="J534" s="17">
        <f t="shared" si="93"/>
        <v>0</v>
      </c>
      <c r="K534" s="17">
        <f>K535+K536+K537</f>
        <v>0</v>
      </c>
      <c r="L534" s="17">
        <f>L535+L536+L537</f>
        <v>0</v>
      </c>
    </row>
    <row r="535" spans="1:12" s="12" customFormat="1" ht="18.75" customHeight="1" x14ac:dyDescent="0.25">
      <c r="A535" s="159"/>
      <c r="B535" s="159"/>
      <c r="C535" s="28" t="s">
        <v>460</v>
      </c>
      <c r="D535" s="17">
        <f t="shared" si="92"/>
        <v>0</v>
      </c>
      <c r="E535" s="17">
        <v>0</v>
      </c>
      <c r="F535" s="17">
        <v>0</v>
      </c>
      <c r="G535" s="18"/>
      <c r="H535" s="18"/>
      <c r="I535" s="18"/>
      <c r="J535" s="17">
        <f t="shared" si="93"/>
        <v>0</v>
      </c>
      <c r="K535" s="17">
        <v>0</v>
      </c>
      <c r="L535" s="17">
        <v>0</v>
      </c>
    </row>
    <row r="536" spans="1:12" s="12" customFormat="1" ht="18.75" customHeight="1" x14ac:dyDescent="0.25">
      <c r="A536" s="159"/>
      <c r="B536" s="159"/>
      <c r="C536" s="28" t="s">
        <v>204</v>
      </c>
      <c r="D536" s="17">
        <f t="shared" si="92"/>
        <v>0</v>
      </c>
      <c r="E536" s="17">
        <v>0</v>
      </c>
      <c r="F536" s="17">
        <v>0</v>
      </c>
      <c r="G536" s="18"/>
      <c r="H536" s="18"/>
      <c r="I536" s="18"/>
      <c r="J536" s="17">
        <f t="shared" si="93"/>
        <v>0</v>
      </c>
      <c r="K536" s="17">
        <v>0</v>
      </c>
      <c r="L536" s="17">
        <v>0</v>
      </c>
    </row>
    <row r="537" spans="1:12" s="12" customFormat="1" ht="18.75" customHeight="1" x14ac:dyDescent="0.25">
      <c r="A537" s="159"/>
      <c r="B537" s="159"/>
      <c r="C537" s="28" t="s">
        <v>205</v>
      </c>
      <c r="D537" s="17">
        <f t="shared" si="92"/>
        <v>0</v>
      </c>
      <c r="E537" s="17">
        <v>0</v>
      </c>
      <c r="F537" s="17">
        <v>0</v>
      </c>
      <c r="G537" s="18"/>
      <c r="H537" s="18"/>
      <c r="I537" s="18"/>
      <c r="J537" s="17">
        <f t="shared" si="93"/>
        <v>0</v>
      </c>
      <c r="K537" s="17">
        <v>0</v>
      </c>
      <c r="L537" s="17">
        <v>0</v>
      </c>
    </row>
    <row r="538" spans="1:12" s="12" customFormat="1" ht="18.75" customHeight="1" x14ac:dyDescent="0.25">
      <c r="A538" s="159" t="s">
        <v>131</v>
      </c>
      <c r="B538" s="159" t="s">
        <v>132</v>
      </c>
      <c r="C538" s="28" t="s">
        <v>193</v>
      </c>
      <c r="D538" s="17">
        <f t="shared" ref="D538:D539" si="94">E538+F538</f>
        <v>0</v>
      </c>
      <c r="E538" s="17">
        <f>E539+E540+E541</f>
        <v>0</v>
      </c>
      <c r="F538" s="17">
        <f>F539+F540+F541</f>
        <v>0</v>
      </c>
      <c r="G538" s="18"/>
      <c r="H538" s="18"/>
      <c r="I538" s="18"/>
      <c r="J538" s="17">
        <f t="shared" ref="J538:J539" si="95">K538+L538</f>
        <v>0</v>
      </c>
      <c r="K538" s="17">
        <f>K539+K540+K541</f>
        <v>0</v>
      </c>
      <c r="L538" s="17">
        <f>L539+L540+L541</f>
        <v>0</v>
      </c>
    </row>
    <row r="539" spans="1:12" s="12" customFormat="1" ht="18.75" customHeight="1" x14ac:dyDescent="0.25">
      <c r="A539" s="159"/>
      <c r="B539" s="159"/>
      <c r="C539" s="28" t="s">
        <v>460</v>
      </c>
      <c r="D539" s="17">
        <f t="shared" si="94"/>
        <v>0</v>
      </c>
      <c r="E539" s="17">
        <v>0</v>
      </c>
      <c r="F539" s="17">
        <v>0</v>
      </c>
      <c r="G539" s="18"/>
      <c r="H539" s="18"/>
      <c r="I539" s="18"/>
      <c r="J539" s="17">
        <f t="shared" si="95"/>
        <v>0</v>
      </c>
      <c r="K539" s="17">
        <v>0</v>
      </c>
      <c r="L539" s="17">
        <v>0</v>
      </c>
    </row>
    <row r="540" spans="1:12" s="12" customFormat="1" ht="18.75" customHeight="1" x14ac:dyDescent="0.25">
      <c r="A540" s="159"/>
      <c r="B540" s="159"/>
      <c r="C540" s="28" t="s">
        <v>204</v>
      </c>
      <c r="D540" s="17">
        <f>E540+F540</f>
        <v>0</v>
      </c>
      <c r="E540" s="17">
        <v>0</v>
      </c>
      <c r="F540" s="17">
        <v>0</v>
      </c>
      <c r="G540" s="18"/>
      <c r="H540" s="18"/>
      <c r="I540" s="18"/>
      <c r="J540" s="17">
        <f>K540+L540</f>
        <v>0</v>
      </c>
      <c r="K540" s="17">
        <v>0</v>
      </c>
      <c r="L540" s="17">
        <v>0</v>
      </c>
    </row>
    <row r="541" spans="1:12" s="12" customFormat="1" ht="18.75" customHeight="1" x14ac:dyDescent="0.25">
      <c r="A541" s="159"/>
      <c r="B541" s="159"/>
      <c r="C541" s="28" t="s">
        <v>205</v>
      </c>
      <c r="D541" s="17">
        <f>E541+F541</f>
        <v>0</v>
      </c>
      <c r="E541" s="17">
        <v>0</v>
      </c>
      <c r="F541" s="17">
        <v>0</v>
      </c>
      <c r="G541" s="18"/>
      <c r="H541" s="18"/>
      <c r="I541" s="18"/>
      <c r="J541" s="17">
        <f>K541+L541</f>
        <v>0</v>
      </c>
      <c r="K541" s="17">
        <v>0</v>
      </c>
      <c r="L541" s="17">
        <v>0</v>
      </c>
    </row>
    <row r="542" spans="1:12" s="12" customFormat="1" ht="18.75" customHeight="1" x14ac:dyDescent="0.25">
      <c r="A542" s="159" t="s">
        <v>135</v>
      </c>
      <c r="B542" s="159" t="s">
        <v>136</v>
      </c>
      <c r="C542" s="28" t="s">
        <v>193</v>
      </c>
      <c r="D542" s="17">
        <f t="shared" ref="D542:D543" si="96">E542+F542</f>
        <v>0</v>
      </c>
      <c r="E542" s="17">
        <f>E543+E544+E545</f>
        <v>0</v>
      </c>
      <c r="F542" s="17">
        <f>F543+F544+F545</f>
        <v>0</v>
      </c>
      <c r="G542" s="18"/>
      <c r="H542" s="18"/>
      <c r="I542" s="18"/>
      <c r="J542" s="17">
        <f t="shared" ref="J542:J543" si="97">K542+L542</f>
        <v>0</v>
      </c>
      <c r="K542" s="17">
        <f>K543+K544+K545</f>
        <v>0</v>
      </c>
      <c r="L542" s="17">
        <f>L543+L544+L545</f>
        <v>0</v>
      </c>
    </row>
    <row r="543" spans="1:12" s="12" customFormat="1" ht="18.75" customHeight="1" x14ac:dyDescent="0.25">
      <c r="A543" s="159"/>
      <c r="B543" s="159"/>
      <c r="C543" s="28" t="s">
        <v>460</v>
      </c>
      <c r="D543" s="17">
        <f t="shared" si="96"/>
        <v>0</v>
      </c>
      <c r="E543" s="17">
        <v>0</v>
      </c>
      <c r="F543" s="17">
        <v>0</v>
      </c>
      <c r="G543" s="18"/>
      <c r="H543" s="18"/>
      <c r="I543" s="18"/>
      <c r="J543" s="17">
        <f t="shared" si="97"/>
        <v>0</v>
      </c>
      <c r="K543" s="17">
        <v>0</v>
      </c>
      <c r="L543" s="17">
        <v>0</v>
      </c>
    </row>
    <row r="544" spans="1:12" s="12" customFormat="1" ht="18.75" customHeight="1" x14ac:dyDescent="0.25">
      <c r="A544" s="159"/>
      <c r="B544" s="159"/>
      <c r="C544" s="28" t="s">
        <v>204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</row>
    <row r="545" spans="1:12" s="12" customFormat="1" ht="65.25" customHeight="1" x14ac:dyDescent="0.3">
      <c r="A545" s="159"/>
      <c r="B545" s="159"/>
      <c r="C545" s="84" t="s">
        <v>205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</row>
    <row r="546" spans="1:12" s="12" customFormat="1" ht="18.75" x14ac:dyDescent="0.25">
      <c r="A546" s="159" t="s">
        <v>139</v>
      </c>
      <c r="B546" s="159" t="s">
        <v>140</v>
      </c>
      <c r="C546" s="28" t="s">
        <v>193</v>
      </c>
      <c r="D546" s="17">
        <f t="shared" ref="D546:D547" si="98">E546+F546</f>
        <v>0</v>
      </c>
      <c r="E546" s="17">
        <f>E547+E548+E549</f>
        <v>0</v>
      </c>
      <c r="F546" s="17">
        <f>F547+F548+F549</f>
        <v>0</v>
      </c>
      <c r="G546" s="18"/>
      <c r="H546" s="18"/>
      <c r="I546" s="18"/>
      <c r="J546" s="17">
        <f t="shared" ref="J546:J547" si="99">K546+L546</f>
        <v>0</v>
      </c>
      <c r="K546" s="17">
        <f>K547+K548+K549</f>
        <v>0</v>
      </c>
      <c r="L546" s="17">
        <f>L547+L548+L549</f>
        <v>0</v>
      </c>
    </row>
    <row r="547" spans="1:12" s="12" customFormat="1" ht="18.75" x14ac:dyDescent="0.25">
      <c r="A547" s="159"/>
      <c r="B547" s="159"/>
      <c r="C547" s="28" t="s">
        <v>460</v>
      </c>
      <c r="D547" s="17">
        <f t="shared" si="98"/>
        <v>0</v>
      </c>
      <c r="E547" s="17">
        <v>0</v>
      </c>
      <c r="F547" s="17">
        <v>0</v>
      </c>
      <c r="G547" s="18"/>
      <c r="H547" s="18"/>
      <c r="I547" s="18"/>
      <c r="J547" s="17">
        <f t="shared" si="99"/>
        <v>0</v>
      </c>
      <c r="K547" s="17">
        <v>0</v>
      </c>
      <c r="L547" s="17">
        <v>0</v>
      </c>
    </row>
    <row r="548" spans="1:12" s="12" customFormat="1" ht="18.75" x14ac:dyDescent="0.25">
      <c r="A548" s="159"/>
      <c r="B548" s="159"/>
      <c r="C548" s="28" t="s">
        <v>204</v>
      </c>
      <c r="D548" s="17">
        <f t="shared" ref="D548:D555" si="100">E548+F548</f>
        <v>0</v>
      </c>
      <c r="E548" s="17">
        <v>0</v>
      </c>
      <c r="F548" s="17">
        <v>0</v>
      </c>
      <c r="G548" s="18"/>
      <c r="H548" s="18"/>
      <c r="I548" s="18"/>
      <c r="J548" s="17">
        <f t="shared" ref="J548:J555" si="101">K548+L548</f>
        <v>0</v>
      </c>
      <c r="K548" s="17">
        <v>0</v>
      </c>
      <c r="L548" s="17">
        <v>0</v>
      </c>
    </row>
    <row r="549" spans="1:12" s="12" customFormat="1" ht="22.5" customHeight="1" x14ac:dyDescent="0.25">
      <c r="A549" s="159"/>
      <c r="B549" s="159"/>
      <c r="C549" s="28" t="s">
        <v>205</v>
      </c>
      <c r="D549" s="17">
        <f t="shared" si="100"/>
        <v>0</v>
      </c>
      <c r="E549" s="17">
        <v>0</v>
      </c>
      <c r="F549" s="17">
        <v>0</v>
      </c>
      <c r="G549" s="18"/>
      <c r="H549" s="18"/>
      <c r="I549" s="18"/>
      <c r="J549" s="17">
        <f t="shared" si="101"/>
        <v>0</v>
      </c>
      <c r="K549" s="17">
        <v>0</v>
      </c>
      <c r="L549" s="17">
        <v>0</v>
      </c>
    </row>
    <row r="550" spans="1:12" s="12" customFormat="1" ht="18.75" hidden="1" x14ac:dyDescent="0.25">
      <c r="A550" s="159" t="s">
        <v>141</v>
      </c>
      <c r="B550" s="159" t="s">
        <v>299</v>
      </c>
      <c r="C550" s="28" t="s">
        <v>193</v>
      </c>
      <c r="D550" s="17">
        <f t="shared" si="100"/>
        <v>0</v>
      </c>
      <c r="E550" s="17">
        <f>E551+E552+E553</f>
        <v>0</v>
      </c>
      <c r="F550" s="17">
        <f>F551+F552+F553</f>
        <v>0</v>
      </c>
      <c r="G550" s="18"/>
      <c r="H550" s="18"/>
      <c r="I550" s="18"/>
      <c r="J550" s="17">
        <f t="shared" si="101"/>
        <v>0</v>
      </c>
      <c r="K550" s="17">
        <f>K551+K552+K553</f>
        <v>0</v>
      </c>
      <c r="L550" s="17">
        <f>L551+L552+L553</f>
        <v>0</v>
      </c>
    </row>
    <row r="551" spans="1:12" s="12" customFormat="1" ht="18.75" hidden="1" x14ac:dyDescent="0.25">
      <c r="A551" s="159"/>
      <c r="B551" s="159"/>
      <c r="C551" s="28" t="s">
        <v>460</v>
      </c>
      <c r="D551" s="17">
        <f t="shared" si="100"/>
        <v>0</v>
      </c>
      <c r="E551" s="17">
        <v>0</v>
      </c>
      <c r="F551" s="17">
        <v>0</v>
      </c>
      <c r="G551" s="18"/>
      <c r="H551" s="18"/>
      <c r="I551" s="18"/>
      <c r="J551" s="17">
        <f t="shared" si="101"/>
        <v>0</v>
      </c>
      <c r="K551" s="17">
        <v>0</v>
      </c>
      <c r="L551" s="17">
        <v>0</v>
      </c>
    </row>
    <row r="552" spans="1:12" s="12" customFormat="1" ht="18.75" hidden="1" x14ac:dyDescent="0.25">
      <c r="A552" s="159"/>
      <c r="B552" s="159"/>
      <c r="C552" s="28" t="s">
        <v>204</v>
      </c>
      <c r="D552" s="17">
        <f>E552+F552</f>
        <v>0</v>
      </c>
      <c r="E552" s="17">
        <v>0</v>
      </c>
      <c r="F552" s="17">
        <v>0</v>
      </c>
      <c r="G552" s="18"/>
      <c r="H552" s="18"/>
      <c r="I552" s="18"/>
      <c r="J552" s="17">
        <f>K552+L552</f>
        <v>0</v>
      </c>
      <c r="K552" s="17">
        <v>0</v>
      </c>
      <c r="L552" s="17">
        <v>0</v>
      </c>
    </row>
    <row r="553" spans="1:12" s="12" customFormat="1" ht="18.75" hidden="1" x14ac:dyDescent="0.25">
      <c r="A553" s="159"/>
      <c r="B553" s="159"/>
      <c r="C553" s="28" t="s">
        <v>205</v>
      </c>
      <c r="D553" s="17">
        <f>E553+F553</f>
        <v>0</v>
      </c>
      <c r="E553" s="17">
        <v>0</v>
      </c>
      <c r="F553" s="17">
        <v>0</v>
      </c>
      <c r="G553" s="18"/>
      <c r="H553" s="18"/>
      <c r="I553" s="18"/>
      <c r="J553" s="17">
        <f>K553+L553</f>
        <v>0</v>
      </c>
      <c r="K553" s="17">
        <v>0</v>
      </c>
      <c r="L553" s="17">
        <v>0</v>
      </c>
    </row>
    <row r="554" spans="1:12" s="12" customFormat="1" ht="18.75" x14ac:dyDescent="0.25">
      <c r="A554" s="159" t="s">
        <v>300</v>
      </c>
      <c r="B554" s="159" t="s">
        <v>144</v>
      </c>
      <c r="C554" s="28" t="s">
        <v>193</v>
      </c>
      <c r="D554" s="17">
        <f>E554+F554</f>
        <v>267596.7</v>
      </c>
      <c r="E554" s="17">
        <f>E555+E556+E557</f>
        <v>0</v>
      </c>
      <c r="F554" s="17">
        <f>F555+F556+F557</f>
        <v>267596.7</v>
      </c>
      <c r="G554" s="18"/>
      <c r="H554" s="18"/>
      <c r="I554" s="18"/>
      <c r="J554" s="17">
        <f t="shared" si="101"/>
        <v>267596.7</v>
      </c>
      <c r="K554" s="17">
        <f>K555+K556+K557</f>
        <v>0</v>
      </c>
      <c r="L554" s="17">
        <f>L555+L556+L557</f>
        <v>267596.7</v>
      </c>
    </row>
    <row r="555" spans="1:12" s="12" customFormat="1" ht="18.75" x14ac:dyDescent="0.25">
      <c r="A555" s="159"/>
      <c r="B555" s="159"/>
      <c r="C555" s="28" t="s">
        <v>460</v>
      </c>
      <c r="D555" s="17">
        <f t="shared" si="100"/>
        <v>0</v>
      </c>
      <c r="E555" s="17">
        <v>0</v>
      </c>
      <c r="F555" s="17">
        <v>0</v>
      </c>
      <c r="G555" s="18"/>
      <c r="H555" s="18"/>
      <c r="I555" s="18"/>
      <c r="J555" s="17">
        <f t="shared" si="101"/>
        <v>0</v>
      </c>
      <c r="K555" s="17">
        <v>0</v>
      </c>
      <c r="L555" s="17">
        <v>0</v>
      </c>
    </row>
    <row r="556" spans="1:12" s="12" customFormat="1" ht="18.75" x14ac:dyDescent="0.25">
      <c r="A556" s="159"/>
      <c r="B556" s="159"/>
      <c r="C556" s="28" t="s">
        <v>204</v>
      </c>
      <c r="D556" s="17">
        <f t="shared" ref="D556:D584" si="102">E556+F556</f>
        <v>0</v>
      </c>
      <c r="E556" s="17">
        <f>E560+E580+E584</f>
        <v>0</v>
      </c>
      <c r="F556" s="17">
        <f>F560+F580+F584</f>
        <v>0</v>
      </c>
      <c r="G556" s="18"/>
      <c r="H556" s="18"/>
      <c r="I556" s="18"/>
      <c r="J556" s="17">
        <f t="shared" ref="J556:J585" si="103">K556+L556</f>
        <v>0</v>
      </c>
      <c r="K556" s="17">
        <f>K560+K580+K584</f>
        <v>0</v>
      </c>
      <c r="L556" s="17">
        <f>L560+L580+L584</f>
        <v>0</v>
      </c>
    </row>
    <row r="557" spans="1:12" s="12" customFormat="1" ht="18.75" x14ac:dyDescent="0.25">
      <c r="A557" s="159"/>
      <c r="B557" s="159"/>
      <c r="C557" s="28" t="s">
        <v>205</v>
      </c>
      <c r="D557" s="17">
        <f t="shared" si="102"/>
        <v>267596.7</v>
      </c>
      <c r="E557" s="17">
        <f>E561+E581+E585</f>
        <v>0</v>
      </c>
      <c r="F557" s="17">
        <f>F561+F581+F585</f>
        <v>267596.7</v>
      </c>
      <c r="G557" s="18"/>
      <c r="H557" s="18"/>
      <c r="I557" s="18"/>
      <c r="J557" s="17">
        <f t="shared" si="103"/>
        <v>267596.7</v>
      </c>
      <c r="K557" s="17">
        <f>K561+K581+K585</f>
        <v>0</v>
      </c>
      <c r="L557" s="17">
        <f>L561+L581+L585</f>
        <v>267596.7</v>
      </c>
    </row>
    <row r="558" spans="1:12" s="12" customFormat="1" ht="18.75" x14ac:dyDescent="0.25">
      <c r="A558" s="159" t="s">
        <v>163</v>
      </c>
      <c r="B558" s="159" t="s">
        <v>164</v>
      </c>
      <c r="C558" s="28" t="s">
        <v>193</v>
      </c>
      <c r="D558" s="17">
        <f t="shared" si="102"/>
        <v>131054</v>
      </c>
      <c r="E558" s="17">
        <f>E559+E560+E561</f>
        <v>0</v>
      </c>
      <c r="F558" s="17">
        <f>F559+F560+F561</f>
        <v>131054</v>
      </c>
      <c r="G558" s="18"/>
      <c r="H558" s="18"/>
      <c r="I558" s="18"/>
      <c r="J558" s="17">
        <f t="shared" si="103"/>
        <v>131054</v>
      </c>
      <c r="K558" s="17">
        <f>K559+K560+K561</f>
        <v>0</v>
      </c>
      <c r="L558" s="17">
        <f>L559+L560+L561</f>
        <v>131054</v>
      </c>
    </row>
    <row r="559" spans="1:12" s="12" customFormat="1" ht="18.75" x14ac:dyDescent="0.25">
      <c r="A559" s="159"/>
      <c r="B559" s="159"/>
      <c r="C559" s="28" t="s">
        <v>460</v>
      </c>
      <c r="D559" s="17">
        <f t="shared" si="102"/>
        <v>0</v>
      </c>
      <c r="E559" s="17">
        <v>0</v>
      </c>
      <c r="F559" s="17">
        <v>0</v>
      </c>
      <c r="G559" s="18"/>
      <c r="H559" s="18"/>
      <c r="I559" s="18"/>
      <c r="J559" s="17">
        <f t="shared" si="103"/>
        <v>0</v>
      </c>
      <c r="K559" s="17">
        <v>0</v>
      </c>
      <c r="L559" s="17">
        <v>0</v>
      </c>
    </row>
    <row r="560" spans="1:12" s="12" customFormat="1" ht="18.75" x14ac:dyDescent="0.25">
      <c r="A560" s="159"/>
      <c r="B560" s="159"/>
      <c r="C560" s="28" t="s">
        <v>204</v>
      </c>
      <c r="D560" s="17">
        <f t="shared" si="102"/>
        <v>0</v>
      </c>
      <c r="E560" s="17">
        <v>0</v>
      </c>
      <c r="F560" s="17">
        <v>0</v>
      </c>
      <c r="G560" s="18"/>
      <c r="H560" s="18"/>
      <c r="I560" s="18"/>
      <c r="J560" s="17">
        <f t="shared" si="103"/>
        <v>0</v>
      </c>
      <c r="K560" s="17">
        <v>0</v>
      </c>
      <c r="L560" s="17">
        <v>0</v>
      </c>
    </row>
    <row r="561" spans="1:12" s="12" customFormat="1" ht="29.25" customHeight="1" x14ac:dyDescent="0.25">
      <c r="A561" s="159"/>
      <c r="B561" s="159"/>
      <c r="C561" s="28" t="s">
        <v>205</v>
      </c>
      <c r="D561" s="17">
        <f t="shared" si="102"/>
        <v>131054</v>
      </c>
      <c r="E561" s="17">
        <v>0</v>
      </c>
      <c r="F561" s="17">
        <f>F565+F569+F573+F577</f>
        <v>131054</v>
      </c>
      <c r="G561" s="18"/>
      <c r="H561" s="18"/>
      <c r="I561" s="18"/>
      <c r="J561" s="17">
        <f t="shared" si="103"/>
        <v>131054</v>
      </c>
      <c r="K561" s="17">
        <v>0</v>
      </c>
      <c r="L561" s="17">
        <f>L565+L569+L573+L577</f>
        <v>131054</v>
      </c>
    </row>
    <row r="562" spans="1:12" s="12" customFormat="1" ht="18.75" x14ac:dyDescent="0.25">
      <c r="A562" s="160" t="s">
        <v>166</v>
      </c>
      <c r="B562" s="159" t="s">
        <v>167</v>
      </c>
      <c r="C562" s="28" t="s">
        <v>193</v>
      </c>
      <c r="D562" s="17">
        <f t="shared" si="102"/>
        <v>35599</v>
      </c>
      <c r="E562" s="17">
        <f>E563+E564+E565</f>
        <v>0</v>
      </c>
      <c r="F562" s="17">
        <f>F563+F564+F565</f>
        <v>35599</v>
      </c>
      <c r="G562" s="18"/>
      <c r="H562" s="18"/>
      <c r="I562" s="18"/>
      <c r="J562" s="17">
        <f t="shared" si="103"/>
        <v>35599</v>
      </c>
      <c r="K562" s="17">
        <f>K563+K564+K565</f>
        <v>0</v>
      </c>
      <c r="L562" s="17">
        <f>L563+L564+L565</f>
        <v>35599</v>
      </c>
    </row>
    <row r="563" spans="1:12" s="12" customFormat="1" ht="18.75" x14ac:dyDescent="0.25">
      <c r="A563" s="160"/>
      <c r="B563" s="159"/>
      <c r="C563" s="28" t="s">
        <v>460</v>
      </c>
      <c r="D563" s="17">
        <f t="shared" si="102"/>
        <v>0</v>
      </c>
      <c r="E563" s="17">
        <v>0</v>
      </c>
      <c r="F563" s="17">
        <v>0</v>
      </c>
      <c r="G563" s="18"/>
      <c r="H563" s="18"/>
      <c r="I563" s="18"/>
      <c r="J563" s="17">
        <f t="shared" si="103"/>
        <v>0</v>
      </c>
      <c r="K563" s="17">
        <v>0</v>
      </c>
      <c r="L563" s="17">
        <v>0</v>
      </c>
    </row>
    <row r="564" spans="1:12" s="12" customFormat="1" ht="18.75" x14ac:dyDescent="0.25">
      <c r="A564" s="160"/>
      <c r="B564" s="159"/>
      <c r="C564" s="28" t="s">
        <v>204</v>
      </c>
      <c r="D564" s="17">
        <f t="shared" si="102"/>
        <v>0</v>
      </c>
      <c r="E564" s="17">
        <v>0</v>
      </c>
      <c r="F564" s="17">
        <v>0</v>
      </c>
      <c r="G564" s="18"/>
      <c r="H564" s="18"/>
      <c r="I564" s="18"/>
      <c r="J564" s="17">
        <f t="shared" si="103"/>
        <v>0</v>
      </c>
      <c r="K564" s="17">
        <v>0</v>
      </c>
      <c r="L564" s="17">
        <v>0</v>
      </c>
    </row>
    <row r="565" spans="1:12" s="12" customFormat="1" ht="18.75" x14ac:dyDescent="0.25">
      <c r="A565" s="160"/>
      <c r="B565" s="159"/>
      <c r="C565" s="28" t="s">
        <v>205</v>
      </c>
      <c r="D565" s="17">
        <f t="shared" si="102"/>
        <v>35599</v>
      </c>
      <c r="E565" s="17">
        <v>0</v>
      </c>
      <c r="F565" s="17">
        <f>'прил.1 (2020)'!I167</f>
        <v>35599</v>
      </c>
      <c r="G565" s="18"/>
      <c r="H565" s="18"/>
      <c r="I565" s="18"/>
      <c r="J565" s="17">
        <f t="shared" si="103"/>
        <v>35599</v>
      </c>
      <c r="K565" s="17">
        <v>0</v>
      </c>
      <c r="L565" s="17">
        <f>'прил.1 (2020)'!P167</f>
        <v>35599</v>
      </c>
    </row>
    <row r="566" spans="1:12" s="12" customFormat="1" ht="18.75" x14ac:dyDescent="0.25">
      <c r="A566" s="160" t="s">
        <v>169</v>
      </c>
      <c r="B566" s="159" t="s">
        <v>170</v>
      </c>
      <c r="C566" s="28" t="s">
        <v>193</v>
      </c>
      <c r="D566" s="17">
        <f t="shared" si="102"/>
        <v>30224</v>
      </c>
      <c r="E566" s="17">
        <f>E567+E568+E569</f>
        <v>0</v>
      </c>
      <c r="F566" s="17">
        <f>F567+F568+F569</f>
        <v>30224</v>
      </c>
      <c r="G566" s="18"/>
      <c r="H566" s="18"/>
      <c r="I566" s="18"/>
      <c r="J566" s="17">
        <f t="shared" si="103"/>
        <v>30224</v>
      </c>
      <c r="K566" s="17">
        <f>K567+K568+K569</f>
        <v>0</v>
      </c>
      <c r="L566" s="17">
        <f>L567+L568+L569</f>
        <v>30224</v>
      </c>
    </row>
    <row r="567" spans="1:12" s="12" customFormat="1" ht="18.75" x14ac:dyDescent="0.25">
      <c r="A567" s="160"/>
      <c r="B567" s="159"/>
      <c r="C567" s="28" t="s">
        <v>460</v>
      </c>
      <c r="D567" s="17">
        <f t="shared" si="102"/>
        <v>0</v>
      </c>
      <c r="E567" s="17">
        <v>0</v>
      </c>
      <c r="F567" s="17">
        <v>0</v>
      </c>
      <c r="G567" s="18"/>
      <c r="H567" s="18"/>
      <c r="I567" s="18"/>
      <c r="J567" s="17">
        <f t="shared" si="103"/>
        <v>0</v>
      </c>
      <c r="K567" s="17">
        <v>0</v>
      </c>
      <c r="L567" s="17">
        <v>0</v>
      </c>
    </row>
    <row r="568" spans="1:12" s="12" customFormat="1" ht="18.75" x14ac:dyDescent="0.25">
      <c r="A568" s="160"/>
      <c r="B568" s="159"/>
      <c r="C568" s="28" t="s">
        <v>204</v>
      </c>
      <c r="D568" s="17">
        <f t="shared" si="102"/>
        <v>0</v>
      </c>
      <c r="E568" s="17">
        <v>0</v>
      </c>
      <c r="F568" s="17">
        <v>0</v>
      </c>
      <c r="G568" s="18"/>
      <c r="H568" s="18"/>
      <c r="I568" s="18"/>
      <c r="J568" s="17">
        <f t="shared" si="103"/>
        <v>0</v>
      </c>
      <c r="K568" s="17">
        <v>0</v>
      </c>
      <c r="L568" s="17">
        <v>0</v>
      </c>
    </row>
    <row r="569" spans="1:12" s="12" customFormat="1" ht="18.75" x14ac:dyDescent="0.25">
      <c r="A569" s="160"/>
      <c r="B569" s="159"/>
      <c r="C569" s="28" t="s">
        <v>205</v>
      </c>
      <c r="D569" s="17">
        <f t="shared" si="102"/>
        <v>30224</v>
      </c>
      <c r="E569" s="17">
        <v>0</v>
      </c>
      <c r="F569" s="17">
        <f>'прил.1 (2020)'!I171</f>
        <v>30224</v>
      </c>
      <c r="G569" s="18"/>
      <c r="H569" s="18"/>
      <c r="I569" s="18"/>
      <c r="J569" s="17">
        <f t="shared" si="103"/>
        <v>30224</v>
      </c>
      <c r="K569" s="17">
        <v>0</v>
      </c>
      <c r="L569" s="17">
        <f>'прил.1 (2020)'!P171</f>
        <v>30224</v>
      </c>
    </row>
    <row r="570" spans="1:12" s="12" customFormat="1" ht="18.75" x14ac:dyDescent="0.25">
      <c r="A570" s="160" t="s">
        <v>172</v>
      </c>
      <c r="B570" s="159" t="s">
        <v>173</v>
      </c>
      <c r="C570" s="28" t="s">
        <v>193</v>
      </c>
      <c r="D570" s="17">
        <f t="shared" si="102"/>
        <v>45138</v>
      </c>
      <c r="E570" s="17">
        <f>E571+E572+E573</f>
        <v>0</v>
      </c>
      <c r="F570" s="17">
        <f>F571+F572+F573</f>
        <v>45138</v>
      </c>
      <c r="G570" s="18"/>
      <c r="H570" s="18"/>
      <c r="I570" s="18"/>
      <c r="J570" s="17">
        <f t="shared" si="103"/>
        <v>45138</v>
      </c>
      <c r="K570" s="17">
        <f>K571+K572+K573</f>
        <v>0</v>
      </c>
      <c r="L570" s="17">
        <f>L571+L572+L573</f>
        <v>45138</v>
      </c>
    </row>
    <row r="571" spans="1:12" s="12" customFormat="1" ht="18.75" x14ac:dyDescent="0.25">
      <c r="A571" s="160"/>
      <c r="B571" s="159"/>
      <c r="C571" s="28" t="s">
        <v>460</v>
      </c>
      <c r="D571" s="17">
        <f t="shared" si="102"/>
        <v>0</v>
      </c>
      <c r="E571" s="17">
        <v>0</v>
      </c>
      <c r="F571" s="17">
        <v>0</v>
      </c>
      <c r="G571" s="18"/>
      <c r="H571" s="18"/>
      <c r="I571" s="18"/>
      <c r="J571" s="17">
        <f t="shared" si="103"/>
        <v>0</v>
      </c>
      <c r="K571" s="17">
        <v>0</v>
      </c>
      <c r="L571" s="17">
        <v>0</v>
      </c>
    </row>
    <row r="572" spans="1:12" s="12" customFormat="1" ht="18.75" x14ac:dyDescent="0.25">
      <c r="A572" s="160"/>
      <c r="B572" s="159"/>
      <c r="C572" s="28" t="s">
        <v>204</v>
      </c>
      <c r="D572" s="17">
        <f t="shared" si="102"/>
        <v>0</v>
      </c>
      <c r="E572" s="17">
        <v>0</v>
      </c>
      <c r="F572" s="17">
        <v>0</v>
      </c>
      <c r="G572" s="18"/>
      <c r="H572" s="18"/>
      <c r="I572" s="18"/>
      <c r="J572" s="17">
        <f t="shared" si="103"/>
        <v>0</v>
      </c>
      <c r="K572" s="17">
        <v>0</v>
      </c>
      <c r="L572" s="17">
        <v>0</v>
      </c>
    </row>
    <row r="573" spans="1:12" s="12" customFormat="1" ht="18.75" x14ac:dyDescent="0.25">
      <c r="A573" s="160"/>
      <c r="B573" s="159"/>
      <c r="C573" s="28" t="s">
        <v>205</v>
      </c>
      <c r="D573" s="17">
        <f t="shared" si="102"/>
        <v>45138</v>
      </c>
      <c r="E573" s="17">
        <v>0</v>
      </c>
      <c r="F573" s="17">
        <f>'прил.1 (2020)'!I175</f>
        <v>45138</v>
      </c>
      <c r="G573" s="18"/>
      <c r="H573" s="18"/>
      <c r="I573" s="18"/>
      <c r="J573" s="17">
        <f t="shared" si="103"/>
        <v>45138</v>
      </c>
      <c r="K573" s="17">
        <v>0</v>
      </c>
      <c r="L573" s="17">
        <f>'прил.1 (2020)'!P175</f>
        <v>45138</v>
      </c>
    </row>
    <row r="574" spans="1:12" s="12" customFormat="1" ht="18.75" x14ac:dyDescent="0.25">
      <c r="A574" s="160" t="s">
        <v>175</v>
      </c>
      <c r="B574" s="159" t="s">
        <v>301</v>
      </c>
      <c r="C574" s="28" t="s">
        <v>193</v>
      </c>
      <c r="D574" s="17">
        <f t="shared" si="102"/>
        <v>20093</v>
      </c>
      <c r="E574" s="17">
        <f>E575+E576+E577</f>
        <v>0</v>
      </c>
      <c r="F574" s="17">
        <f>F575+F576+F577</f>
        <v>20093</v>
      </c>
      <c r="G574" s="18"/>
      <c r="H574" s="18"/>
      <c r="I574" s="18"/>
      <c r="J574" s="17">
        <f t="shared" si="103"/>
        <v>20093</v>
      </c>
      <c r="K574" s="17">
        <f>K575+K576+K577</f>
        <v>0</v>
      </c>
      <c r="L574" s="17">
        <f>L575+L576+L577</f>
        <v>20093</v>
      </c>
    </row>
    <row r="575" spans="1:12" s="12" customFormat="1" ht="18.75" x14ac:dyDescent="0.25">
      <c r="A575" s="160"/>
      <c r="B575" s="159"/>
      <c r="C575" s="28" t="s">
        <v>460</v>
      </c>
      <c r="D575" s="17">
        <f t="shared" si="102"/>
        <v>0</v>
      </c>
      <c r="E575" s="17">
        <v>0</v>
      </c>
      <c r="F575" s="17">
        <v>0</v>
      </c>
      <c r="G575" s="18"/>
      <c r="H575" s="18"/>
      <c r="I575" s="18"/>
      <c r="J575" s="17">
        <f t="shared" si="103"/>
        <v>0</v>
      </c>
      <c r="K575" s="17">
        <v>0</v>
      </c>
      <c r="L575" s="17">
        <v>0</v>
      </c>
    </row>
    <row r="576" spans="1:12" s="12" customFormat="1" ht="18.75" x14ac:dyDescent="0.25">
      <c r="A576" s="160"/>
      <c r="B576" s="159"/>
      <c r="C576" s="28" t="s">
        <v>204</v>
      </c>
      <c r="D576" s="17">
        <f t="shared" si="102"/>
        <v>0</v>
      </c>
      <c r="E576" s="17">
        <v>0</v>
      </c>
      <c r="F576" s="17">
        <v>0</v>
      </c>
      <c r="G576" s="18"/>
      <c r="H576" s="18"/>
      <c r="I576" s="18"/>
      <c r="J576" s="17">
        <f t="shared" si="103"/>
        <v>0</v>
      </c>
      <c r="K576" s="17">
        <v>0</v>
      </c>
      <c r="L576" s="17">
        <v>0</v>
      </c>
    </row>
    <row r="577" spans="1:12" s="12" customFormat="1" ht="18.75" x14ac:dyDescent="0.25">
      <c r="A577" s="160"/>
      <c r="B577" s="159"/>
      <c r="C577" s="28" t="s">
        <v>205</v>
      </c>
      <c r="D577" s="17">
        <f t="shared" si="102"/>
        <v>20093</v>
      </c>
      <c r="E577" s="17">
        <v>0</v>
      </c>
      <c r="F577" s="17">
        <f>'прил.1 (2020)'!I179</f>
        <v>20093</v>
      </c>
      <c r="G577" s="18"/>
      <c r="H577" s="18"/>
      <c r="I577" s="18"/>
      <c r="J577" s="17">
        <f t="shared" si="103"/>
        <v>20093</v>
      </c>
      <c r="K577" s="17">
        <v>0</v>
      </c>
      <c r="L577" s="17">
        <f>'прил.1 (2020)'!P179</f>
        <v>20093</v>
      </c>
    </row>
    <row r="578" spans="1:12" s="12" customFormat="1" ht="18.75" hidden="1" x14ac:dyDescent="0.25">
      <c r="A578" s="159" t="s">
        <v>178</v>
      </c>
      <c r="B578" s="159" t="s">
        <v>179</v>
      </c>
      <c r="C578" s="28" t="s">
        <v>193</v>
      </c>
      <c r="D578" s="17">
        <f t="shared" si="102"/>
        <v>0</v>
      </c>
      <c r="E578" s="17">
        <f>E579+E580+E581</f>
        <v>0</v>
      </c>
      <c r="F578" s="17">
        <f>F579+F580+F581</f>
        <v>0</v>
      </c>
      <c r="G578" s="18"/>
      <c r="H578" s="18"/>
      <c r="I578" s="18"/>
      <c r="J578" s="17">
        <f t="shared" si="103"/>
        <v>0</v>
      </c>
      <c r="K578" s="17">
        <f>K579+K580+K581</f>
        <v>0</v>
      </c>
      <c r="L578" s="17">
        <f>L579+L580+L581</f>
        <v>0</v>
      </c>
    </row>
    <row r="579" spans="1:12" s="12" customFormat="1" ht="18.75" hidden="1" x14ac:dyDescent="0.25">
      <c r="A579" s="159"/>
      <c r="B579" s="159"/>
      <c r="C579" s="28" t="s">
        <v>460</v>
      </c>
      <c r="D579" s="17">
        <f t="shared" si="102"/>
        <v>0</v>
      </c>
      <c r="E579" s="17">
        <v>0</v>
      </c>
      <c r="F579" s="17">
        <v>0</v>
      </c>
      <c r="G579" s="18"/>
      <c r="H579" s="18"/>
      <c r="I579" s="18"/>
      <c r="J579" s="17">
        <f t="shared" si="103"/>
        <v>0</v>
      </c>
      <c r="K579" s="17">
        <v>0</v>
      </c>
      <c r="L579" s="17">
        <v>0</v>
      </c>
    </row>
    <row r="580" spans="1:12" s="12" customFormat="1" ht="18.75" hidden="1" x14ac:dyDescent="0.25">
      <c r="A580" s="159"/>
      <c r="B580" s="159"/>
      <c r="C580" s="28" t="s">
        <v>204</v>
      </c>
      <c r="D580" s="17">
        <f t="shared" si="102"/>
        <v>0</v>
      </c>
      <c r="E580" s="17">
        <v>0</v>
      </c>
      <c r="F580" s="17">
        <v>0</v>
      </c>
      <c r="G580" s="18"/>
      <c r="H580" s="18"/>
      <c r="I580" s="18"/>
      <c r="J580" s="17">
        <f t="shared" si="103"/>
        <v>0</v>
      </c>
      <c r="K580" s="17">
        <v>0</v>
      </c>
      <c r="L580" s="17">
        <v>0</v>
      </c>
    </row>
    <row r="581" spans="1:12" s="12" customFormat="1" ht="66.75" hidden="1" customHeight="1" x14ac:dyDescent="0.3">
      <c r="A581" s="159"/>
      <c r="B581" s="159"/>
      <c r="C581" s="84" t="s">
        <v>205</v>
      </c>
      <c r="D581" s="17">
        <f t="shared" si="102"/>
        <v>0</v>
      </c>
      <c r="E581" s="17">
        <v>0</v>
      </c>
      <c r="F581" s="17"/>
      <c r="G581" s="18"/>
      <c r="H581" s="18"/>
      <c r="I581" s="18"/>
      <c r="J581" s="17">
        <f t="shared" si="103"/>
        <v>0</v>
      </c>
      <c r="K581" s="17">
        <v>0</v>
      </c>
      <c r="L581" s="17"/>
    </row>
    <row r="582" spans="1:12" s="12" customFormat="1" ht="18.75" x14ac:dyDescent="0.25">
      <c r="A582" s="159" t="s">
        <v>180</v>
      </c>
      <c r="B582" s="159" t="s">
        <v>181</v>
      </c>
      <c r="C582" s="28" t="s">
        <v>193</v>
      </c>
      <c r="D582" s="17">
        <f t="shared" si="102"/>
        <v>136542.70000000001</v>
      </c>
      <c r="E582" s="17">
        <f>E583+E584+E585</f>
        <v>0</v>
      </c>
      <c r="F582" s="17">
        <f>F583+F584+F585</f>
        <v>136542.70000000001</v>
      </c>
      <c r="G582" s="18"/>
      <c r="H582" s="18"/>
      <c r="I582" s="18"/>
      <c r="J582" s="17">
        <f t="shared" si="103"/>
        <v>136542.70000000001</v>
      </c>
      <c r="K582" s="17">
        <f>K583+K584+K585</f>
        <v>0</v>
      </c>
      <c r="L582" s="17">
        <f>L583+L584+L585</f>
        <v>136542.70000000001</v>
      </c>
    </row>
    <row r="583" spans="1:12" s="12" customFormat="1" ht="18.75" x14ac:dyDescent="0.25">
      <c r="A583" s="159"/>
      <c r="B583" s="159"/>
      <c r="C583" s="28" t="s">
        <v>460</v>
      </c>
      <c r="D583" s="17">
        <f t="shared" si="102"/>
        <v>0</v>
      </c>
      <c r="E583" s="17">
        <v>0</v>
      </c>
      <c r="F583" s="17">
        <v>0</v>
      </c>
      <c r="G583" s="18"/>
      <c r="H583" s="18"/>
      <c r="I583" s="18"/>
      <c r="J583" s="17">
        <f t="shared" si="103"/>
        <v>0</v>
      </c>
      <c r="K583" s="17">
        <v>0</v>
      </c>
      <c r="L583" s="17">
        <v>0</v>
      </c>
    </row>
    <row r="584" spans="1:12" s="12" customFormat="1" ht="18.75" x14ac:dyDescent="0.25">
      <c r="A584" s="159"/>
      <c r="B584" s="159"/>
      <c r="C584" s="28" t="s">
        <v>204</v>
      </c>
      <c r="D584" s="17">
        <f t="shared" si="102"/>
        <v>0</v>
      </c>
      <c r="E584" s="17">
        <v>0</v>
      </c>
      <c r="F584" s="17">
        <v>0</v>
      </c>
      <c r="G584" s="18"/>
      <c r="H584" s="18"/>
      <c r="I584" s="18"/>
      <c r="J584" s="17">
        <f t="shared" si="103"/>
        <v>0</v>
      </c>
      <c r="K584" s="17">
        <v>0</v>
      </c>
      <c r="L584" s="17">
        <v>0</v>
      </c>
    </row>
    <row r="585" spans="1:12" s="12" customFormat="1" ht="18.75" x14ac:dyDescent="0.25">
      <c r="A585" s="159"/>
      <c r="B585" s="159"/>
      <c r="C585" s="28" t="s">
        <v>205</v>
      </c>
      <c r="D585" s="17">
        <f>D589+D593</f>
        <v>136542.70000000001</v>
      </c>
      <c r="E585" s="17">
        <v>0</v>
      </c>
      <c r="F585" s="17">
        <f>F589+F593</f>
        <v>136542.70000000001</v>
      </c>
      <c r="G585" s="18"/>
      <c r="H585" s="18"/>
      <c r="I585" s="18"/>
      <c r="J585" s="17">
        <f t="shared" si="103"/>
        <v>136542.70000000001</v>
      </c>
      <c r="K585" s="17">
        <v>0</v>
      </c>
      <c r="L585" s="17">
        <f>L589+L593</f>
        <v>136542.70000000001</v>
      </c>
    </row>
    <row r="586" spans="1:12" s="12" customFormat="1" ht="18.75" x14ac:dyDescent="0.25">
      <c r="A586" s="160" t="s">
        <v>184</v>
      </c>
      <c r="B586" s="161" t="s">
        <v>302</v>
      </c>
      <c r="C586" s="28" t="s">
        <v>193</v>
      </c>
      <c r="D586" s="17">
        <f>E586+F586</f>
        <v>92560</v>
      </c>
      <c r="E586" s="17">
        <v>0</v>
      </c>
      <c r="F586" s="17">
        <f>F589</f>
        <v>92560</v>
      </c>
      <c r="G586" s="18"/>
      <c r="H586" s="18"/>
      <c r="I586" s="18"/>
      <c r="J586" s="17">
        <f>K586+L586</f>
        <v>92560</v>
      </c>
      <c r="K586" s="17"/>
      <c r="L586" s="17">
        <f>L589</f>
        <v>92560</v>
      </c>
    </row>
    <row r="587" spans="1:12" s="12" customFormat="1" ht="18.75" x14ac:dyDescent="0.25">
      <c r="A587" s="160"/>
      <c r="B587" s="162"/>
      <c r="C587" s="28" t="s">
        <v>460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</row>
    <row r="588" spans="1:12" s="12" customFormat="1" ht="18.75" x14ac:dyDescent="0.25">
      <c r="A588" s="160"/>
      <c r="B588" s="162"/>
      <c r="C588" s="28" t="s">
        <v>204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</row>
    <row r="589" spans="1:12" s="12" customFormat="1" ht="18.75" x14ac:dyDescent="0.25">
      <c r="A589" s="160"/>
      <c r="B589" s="163"/>
      <c r="C589" s="28" t="s">
        <v>205</v>
      </c>
      <c r="D589" s="17">
        <f>E589+F589</f>
        <v>92560</v>
      </c>
      <c r="E589" s="17">
        <v>0</v>
      </c>
      <c r="F589" s="20">
        <f>'прил.1 (2020)'!I188</f>
        <v>92560</v>
      </c>
      <c r="G589" s="18"/>
      <c r="H589" s="18"/>
      <c r="I589" s="18"/>
      <c r="J589" s="17">
        <f>K589+L589</f>
        <v>92560</v>
      </c>
      <c r="K589" s="17">
        <v>0</v>
      </c>
      <c r="L589" s="20">
        <f>'прил.1 (2020)'!P188</f>
        <v>92560</v>
      </c>
    </row>
    <row r="590" spans="1:12" s="12" customFormat="1" ht="18.75" x14ac:dyDescent="0.25">
      <c r="A590" s="160" t="s">
        <v>187</v>
      </c>
      <c r="B590" s="161" t="s">
        <v>303</v>
      </c>
      <c r="C590" s="28" t="s">
        <v>193</v>
      </c>
      <c r="D590" s="17">
        <f>E590+F590</f>
        <v>43982.7</v>
      </c>
      <c r="E590" s="17">
        <v>0</v>
      </c>
      <c r="F590" s="17">
        <f>F593</f>
        <v>43982.7</v>
      </c>
      <c r="G590" s="18"/>
      <c r="H590" s="18"/>
      <c r="I590" s="18"/>
      <c r="J590" s="17">
        <f>K590+L590</f>
        <v>43982.7</v>
      </c>
      <c r="K590" s="17">
        <v>0</v>
      </c>
      <c r="L590" s="17">
        <f>L593</f>
        <v>43982.7</v>
      </c>
    </row>
    <row r="591" spans="1:12" s="12" customFormat="1" ht="18.75" x14ac:dyDescent="0.25">
      <c r="A591" s="160"/>
      <c r="B591" s="162"/>
      <c r="C591" s="28" t="s">
        <v>460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</row>
    <row r="592" spans="1:12" s="12" customFormat="1" ht="18.75" x14ac:dyDescent="0.25">
      <c r="A592" s="160"/>
      <c r="B592" s="162"/>
      <c r="C592" s="28" t="s">
        <v>204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</row>
    <row r="593" spans="1:16" s="12" customFormat="1" ht="25.5" customHeight="1" x14ac:dyDescent="0.25">
      <c r="A593" s="160"/>
      <c r="B593" s="163"/>
      <c r="C593" s="28" t="s">
        <v>205</v>
      </c>
      <c r="D593" s="17">
        <f>E593+F593</f>
        <v>43982.7</v>
      </c>
      <c r="E593" s="17">
        <v>0</v>
      </c>
      <c r="F593" s="20">
        <f>'прил.1 (2020)'!I189</f>
        <v>43982.7</v>
      </c>
      <c r="G593" s="18"/>
      <c r="H593" s="18"/>
      <c r="I593" s="18"/>
      <c r="J593" s="17">
        <f>K593+L593</f>
        <v>43982.7</v>
      </c>
      <c r="K593" s="17">
        <v>0</v>
      </c>
      <c r="L593" s="20">
        <f>'прил.1 (2020)'!P189</f>
        <v>43982.7</v>
      </c>
    </row>
    <row r="594" spans="1:16" ht="18" customHeight="1" x14ac:dyDescent="0.3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25"/>
    </row>
    <row r="595" spans="1:16" ht="18" customHeight="1" x14ac:dyDescent="0.3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</row>
    <row r="596" spans="1:16" ht="39.75" customHeight="1" x14ac:dyDescent="0.3">
      <c r="A596" s="194"/>
      <c r="B596" s="194"/>
      <c r="C596" s="194"/>
      <c r="D596" s="33"/>
      <c r="E596" s="33"/>
      <c r="F596" s="33"/>
      <c r="G596" s="33"/>
      <c r="H596" s="33"/>
      <c r="I596" s="33"/>
      <c r="J596" s="33"/>
      <c r="K596" s="32"/>
    </row>
    <row r="597" spans="1:16" ht="22.5" x14ac:dyDescent="0.3">
      <c r="A597" s="195"/>
      <c r="B597" s="195"/>
      <c r="C597" s="34"/>
      <c r="D597" s="35"/>
      <c r="E597" s="32"/>
      <c r="F597" s="32"/>
    </row>
    <row r="598" spans="1:16" s="23" customFormat="1" x14ac:dyDescent="0.25">
      <c r="A598" s="8"/>
      <c r="B598" s="36"/>
      <c r="C598" s="36"/>
      <c r="D598" s="8"/>
      <c r="E598" s="8"/>
      <c r="F598" s="8"/>
      <c r="J598" s="1"/>
      <c r="K598" s="1"/>
      <c r="L598" s="1"/>
      <c r="M598" s="1"/>
      <c r="N598" s="1"/>
      <c r="O598" s="1"/>
      <c r="P598" s="1"/>
    </row>
    <row r="599" spans="1:16" s="23" customFormat="1" ht="18.75" x14ac:dyDescent="0.3">
      <c r="A599" s="22"/>
      <c r="B599" s="2"/>
      <c r="C599" s="2"/>
      <c r="D599" s="1"/>
      <c r="E599" s="1"/>
      <c r="F599" s="1"/>
      <c r="J599" s="1"/>
      <c r="K599" s="1"/>
      <c r="L599" s="1"/>
      <c r="M599" s="1"/>
      <c r="N599" s="1"/>
      <c r="O599" s="1"/>
      <c r="P599" s="1"/>
    </row>
    <row r="600" spans="1:16" s="23" customFormat="1" ht="18.75" x14ac:dyDescent="0.3">
      <c r="A600" s="22"/>
      <c r="B600" s="2"/>
      <c r="C600" s="2"/>
      <c r="D600" s="1"/>
      <c r="E600" s="1"/>
      <c r="F600" s="1"/>
      <c r="J600" s="1"/>
      <c r="K600" s="1"/>
      <c r="L600" s="1"/>
      <c r="M600" s="1"/>
      <c r="N600" s="1"/>
      <c r="O600" s="1"/>
      <c r="P600" s="1"/>
    </row>
  </sheetData>
  <mergeCells count="167">
    <mergeCell ref="J8:J9"/>
    <mergeCell ref="K8:L8"/>
    <mergeCell ref="A11:A14"/>
    <mergeCell ref="B11:B14"/>
    <mergeCell ref="A15:A18"/>
    <mergeCell ref="B15:B18"/>
    <mergeCell ref="G1:I2"/>
    <mergeCell ref="J1:L2"/>
    <mergeCell ref="A4:L4"/>
    <mergeCell ref="A6:A9"/>
    <mergeCell ref="B6:B9"/>
    <mergeCell ref="C6:C9"/>
    <mergeCell ref="D6:L6"/>
    <mergeCell ref="D7:F7"/>
    <mergeCell ref="J7:L7"/>
    <mergeCell ref="D8:D9"/>
    <mergeCell ref="A31:A34"/>
    <mergeCell ref="B31:B34"/>
    <mergeCell ref="A19:A22"/>
    <mergeCell ref="B19:B22"/>
    <mergeCell ref="A23:A26"/>
    <mergeCell ref="B23:B26"/>
    <mergeCell ref="A27:A30"/>
    <mergeCell ref="B27:B30"/>
    <mergeCell ref="E8:F8"/>
    <mergeCell ref="A56:A68"/>
    <mergeCell ref="B56:B68"/>
    <mergeCell ref="A69:A81"/>
    <mergeCell ref="B69:B81"/>
    <mergeCell ref="A82:A94"/>
    <mergeCell ref="B82:B94"/>
    <mergeCell ref="A35:A38"/>
    <mergeCell ref="B35:B38"/>
    <mergeCell ref="A39:A42"/>
    <mergeCell ref="B39:B42"/>
    <mergeCell ref="A43:A55"/>
    <mergeCell ref="B43:B55"/>
    <mergeCell ref="A134:A146"/>
    <mergeCell ref="B134:B146"/>
    <mergeCell ref="A147:A159"/>
    <mergeCell ref="B147:B159"/>
    <mergeCell ref="A160:A172"/>
    <mergeCell ref="B160:B172"/>
    <mergeCell ref="A95:A107"/>
    <mergeCell ref="B95:B107"/>
    <mergeCell ref="A108:A120"/>
    <mergeCell ref="B108:B120"/>
    <mergeCell ref="A121:A133"/>
    <mergeCell ref="B121:B133"/>
    <mergeCell ref="A212:A224"/>
    <mergeCell ref="B212:B224"/>
    <mergeCell ref="A225:A237"/>
    <mergeCell ref="B225:B237"/>
    <mergeCell ref="A238:A250"/>
    <mergeCell ref="B238:B250"/>
    <mergeCell ref="A173:A185"/>
    <mergeCell ref="B173:B185"/>
    <mergeCell ref="A186:A198"/>
    <mergeCell ref="B186:B198"/>
    <mergeCell ref="A199:A211"/>
    <mergeCell ref="B199:B211"/>
    <mergeCell ref="A290:A302"/>
    <mergeCell ref="B290:B302"/>
    <mergeCell ref="A303:A315"/>
    <mergeCell ref="B303:B315"/>
    <mergeCell ref="A316:A328"/>
    <mergeCell ref="B316:B328"/>
    <mergeCell ref="A251:A263"/>
    <mergeCell ref="B251:B263"/>
    <mergeCell ref="A264:A276"/>
    <mergeCell ref="B264:B276"/>
    <mergeCell ref="A277:A289"/>
    <mergeCell ref="B277:B289"/>
    <mergeCell ref="A368:A380"/>
    <mergeCell ref="B368:B380"/>
    <mergeCell ref="A381:A393"/>
    <mergeCell ref="B381:B393"/>
    <mergeCell ref="A394:A406"/>
    <mergeCell ref="B394:B406"/>
    <mergeCell ref="A329:A341"/>
    <mergeCell ref="B329:B341"/>
    <mergeCell ref="A342:A354"/>
    <mergeCell ref="B342:B354"/>
    <mergeCell ref="A355:A367"/>
    <mergeCell ref="B355:B367"/>
    <mergeCell ref="A437:A449"/>
    <mergeCell ref="B437:B449"/>
    <mergeCell ref="A450:A453"/>
    <mergeCell ref="B450:B453"/>
    <mergeCell ref="A454:A457"/>
    <mergeCell ref="B454:B457"/>
    <mergeCell ref="A407:A410"/>
    <mergeCell ref="B407:B410"/>
    <mergeCell ref="A411:A423"/>
    <mergeCell ref="B411:B423"/>
    <mergeCell ref="A424:A436"/>
    <mergeCell ref="B424:B436"/>
    <mergeCell ref="A470:A473"/>
    <mergeCell ref="B470:B473"/>
    <mergeCell ref="A474:A477"/>
    <mergeCell ref="B474:B477"/>
    <mergeCell ref="A478:A481"/>
    <mergeCell ref="B478:B481"/>
    <mergeCell ref="A458:A461"/>
    <mergeCell ref="B458:B461"/>
    <mergeCell ref="A462:A465"/>
    <mergeCell ref="B462:B465"/>
    <mergeCell ref="A466:A469"/>
    <mergeCell ref="B466:B469"/>
    <mergeCell ref="A494:A497"/>
    <mergeCell ref="B494:B497"/>
    <mergeCell ref="A498:A501"/>
    <mergeCell ref="B498:B501"/>
    <mergeCell ref="A502:A505"/>
    <mergeCell ref="B502:B505"/>
    <mergeCell ref="A482:A485"/>
    <mergeCell ref="B482:B485"/>
    <mergeCell ref="A486:A489"/>
    <mergeCell ref="B486:B489"/>
    <mergeCell ref="A490:A493"/>
    <mergeCell ref="B490:B493"/>
    <mergeCell ref="A522:A525"/>
    <mergeCell ref="B522:B525"/>
    <mergeCell ref="A526:A529"/>
    <mergeCell ref="B526:B529"/>
    <mergeCell ref="A530:A533"/>
    <mergeCell ref="B530:B533"/>
    <mergeCell ref="A518:A521"/>
    <mergeCell ref="B518:B521"/>
    <mergeCell ref="A506:A509"/>
    <mergeCell ref="B506:B509"/>
    <mergeCell ref="A510:A513"/>
    <mergeCell ref="B510:B513"/>
    <mergeCell ref="A514:A517"/>
    <mergeCell ref="B514:B517"/>
    <mergeCell ref="A546:A549"/>
    <mergeCell ref="B546:B549"/>
    <mergeCell ref="A550:A553"/>
    <mergeCell ref="B550:B553"/>
    <mergeCell ref="A538:A541"/>
    <mergeCell ref="B538:B541"/>
    <mergeCell ref="A542:A545"/>
    <mergeCell ref="B542:B545"/>
    <mergeCell ref="A534:A537"/>
    <mergeCell ref="B534:B537"/>
    <mergeCell ref="A566:A569"/>
    <mergeCell ref="B566:B569"/>
    <mergeCell ref="A570:A573"/>
    <mergeCell ref="B570:B573"/>
    <mergeCell ref="A574:A577"/>
    <mergeCell ref="B574:B577"/>
    <mergeCell ref="A554:A557"/>
    <mergeCell ref="B554:B557"/>
    <mergeCell ref="A558:A561"/>
    <mergeCell ref="B558:B561"/>
    <mergeCell ref="A562:A565"/>
    <mergeCell ref="B562:B565"/>
    <mergeCell ref="A590:A593"/>
    <mergeCell ref="B590:B593"/>
    <mergeCell ref="A596:C596"/>
    <mergeCell ref="A597:B597"/>
    <mergeCell ref="A578:A581"/>
    <mergeCell ref="B578:B581"/>
    <mergeCell ref="A582:A585"/>
    <mergeCell ref="B582:B585"/>
    <mergeCell ref="A586:A589"/>
    <mergeCell ref="B586:B589"/>
  </mergeCells>
  <printOptions horizontalCentered="1"/>
  <pageMargins left="0.39370078740157483" right="0.39370078740157483" top="1.1811023622047245" bottom="0.55118110236220474" header="0.86614173228346458" footer="0.27559055118110237"/>
  <pageSetup paperSize="9" scale="45" firstPageNumber="9" fitToHeight="38" orientation="landscape" useFirstPageNumber="1" horizontalDpi="360" verticalDpi="360" r:id="rId1"/>
  <headerFooter scaleWithDoc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98"/>
  <sheetViews>
    <sheetView view="pageBreakPreview" topLeftCell="A5" zoomScale="40" zoomScaleNormal="85" zoomScaleSheetLayoutView="40" workbookViewId="0">
      <selection activeCell="A31" sqref="A31:D31"/>
    </sheetView>
  </sheetViews>
  <sheetFormatPr defaultColWidth="9.140625" defaultRowHeight="18" x14ac:dyDescent="0.25"/>
  <cols>
    <col min="1" max="1" width="34.140625" style="40" customWidth="1"/>
    <col min="2" max="2" width="52.85546875" style="40" customWidth="1"/>
    <col min="3" max="3" width="48.7109375" style="65" customWidth="1"/>
    <col min="4" max="4" width="102" style="66" customWidth="1"/>
    <col min="5" max="17" width="135.7109375" style="40" customWidth="1"/>
    <col min="18" max="16384" width="9.140625" style="40"/>
  </cols>
  <sheetData>
    <row r="1" spans="1:14" ht="99.75" customHeight="1" x14ac:dyDescent="0.3">
      <c r="A1" s="22"/>
      <c r="B1" s="22"/>
      <c r="C1" s="37"/>
      <c r="D1" s="38" t="s">
        <v>489</v>
      </c>
      <c r="E1" s="39"/>
      <c r="F1" s="39"/>
      <c r="G1" s="39"/>
    </row>
    <row r="2" spans="1:14" ht="35.25" customHeight="1" x14ac:dyDescent="0.3">
      <c r="A2" s="41"/>
      <c r="B2" s="41"/>
      <c r="C2" s="37"/>
      <c r="D2" s="42"/>
      <c r="N2" s="43" t="s">
        <v>0</v>
      </c>
    </row>
    <row r="3" spans="1:14" ht="47.25" customHeight="1" x14ac:dyDescent="0.25">
      <c r="A3" s="214" t="s">
        <v>462</v>
      </c>
      <c r="B3" s="214"/>
      <c r="C3" s="214"/>
      <c r="D3" s="214"/>
      <c r="E3" s="44"/>
    </row>
    <row r="4" spans="1:14" ht="18.75" x14ac:dyDescent="0.3">
      <c r="A4" s="44"/>
      <c r="B4" s="22"/>
      <c r="C4" s="37"/>
      <c r="D4" s="45"/>
    </row>
    <row r="5" spans="1:14" ht="18.75" x14ac:dyDescent="0.25">
      <c r="A5" s="215" t="s">
        <v>1</v>
      </c>
      <c r="B5" s="215" t="s">
        <v>2</v>
      </c>
      <c r="C5" s="216" t="s">
        <v>304</v>
      </c>
      <c r="D5" s="216"/>
    </row>
    <row r="6" spans="1:14" s="48" customFormat="1" ht="81.75" customHeight="1" x14ac:dyDescent="0.25">
      <c r="A6" s="215"/>
      <c r="B6" s="215"/>
      <c r="C6" s="46" t="s">
        <v>305</v>
      </c>
      <c r="D6" s="47" t="s">
        <v>306</v>
      </c>
    </row>
    <row r="7" spans="1:14" s="49" customFormat="1" ht="18.75" x14ac:dyDescent="0.25">
      <c r="A7" s="47">
        <v>1</v>
      </c>
      <c r="B7" s="47">
        <v>2</v>
      </c>
      <c r="C7" s="46">
        <v>3</v>
      </c>
      <c r="D7" s="46">
        <v>4</v>
      </c>
    </row>
    <row r="8" spans="1:14" s="49" customFormat="1" ht="56.25" x14ac:dyDescent="0.25">
      <c r="A8" s="50" t="s">
        <v>13</v>
      </c>
      <c r="B8" s="50" t="s">
        <v>14</v>
      </c>
      <c r="C8" s="50" t="s">
        <v>17</v>
      </c>
      <c r="D8" s="50" t="s">
        <v>307</v>
      </c>
    </row>
    <row r="9" spans="1:14" s="49" customFormat="1" ht="106.5" customHeight="1" x14ac:dyDescent="0.25">
      <c r="A9" s="204" t="s">
        <v>206</v>
      </c>
      <c r="B9" s="204" t="s">
        <v>34</v>
      </c>
      <c r="C9" s="50" t="s">
        <v>35</v>
      </c>
      <c r="D9" s="51" t="s">
        <v>308</v>
      </c>
    </row>
    <row r="10" spans="1:14" s="49" customFormat="1" ht="42.75" customHeight="1" x14ac:dyDescent="0.25">
      <c r="A10" s="204"/>
      <c r="B10" s="204"/>
      <c r="C10" s="50" t="s">
        <v>21</v>
      </c>
      <c r="D10" s="50" t="s">
        <v>309</v>
      </c>
    </row>
    <row r="11" spans="1:14" s="49" customFormat="1" ht="63" customHeight="1" x14ac:dyDescent="0.25">
      <c r="A11" s="204"/>
      <c r="B11" s="204"/>
      <c r="C11" s="50" t="s">
        <v>23</v>
      </c>
      <c r="D11" s="50" t="s">
        <v>310</v>
      </c>
    </row>
    <row r="12" spans="1:14" s="49" customFormat="1" ht="42" customHeight="1" x14ac:dyDescent="0.25">
      <c r="A12" s="204"/>
      <c r="B12" s="204"/>
      <c r="C12" s="50" t="s">
        <v>25</v>
      </c>
      <c r="D12" s="50" t="s">
        <v>311</v>
      </c>
    </row>
    <row r="13" spans="1:14" s="49" customFormat="1" ht="46.5" customHeight="1" x14ac:dyDescent="0.25">
      <c r="A13" s="52" t="s">
        <v>207</v>
      </c>
      <c r="B13" s="52" t="s">
        <v>52</v>
      </c>
      <c r="C13" s="50" t="s">
        <v>35</v>
      </c>
      <c r="D13" s="50" t="s">
        <v>312</v>
      </c>
    </row>
    <row r="14" spans="1:14" s="49" customFormat="1" ht="81.75" customHeight="1" x14ac:dyDescent="0.25">
      <c r="A14" s="52" t="s">
        <v>209</v>
      </c>
      <c r="B14" s="52" t="s">
        <v>56</v>
      </c>
      <c r="C14" s="50" t="s">
        <v>35</v>
      </c>
      <c r="D14" s="50" t="s">
        <v>313</v>
      </c>
    </row>
    <row r="15" spans="1:14" s="49" customFormat="1" ht="62.25" hidden="1" customHeight="1" x14ac:dyDescent="0.25">
      <c r="A15" s="52" t="s">
        <v>210</v>
      </c>
      <c r="B15" s="52" t="s">
        <v>314</v>
      </c>
      <c r="C15" s="50" t="s">
        <v>35</v>
      </c>
      <c r="D15" s="50" t="s">
        <v>315</v>
      </c>
    </row>
    <row r="16" spans="1:14" s="49" customFormat="1" ht="41.25" hidden="1" customHeight="1" x14ac:dyDescent="0.25">
      <c r="A16" s="53" t="s">
        <v>211</v>
      </c>
      <c r="B16" s="52" t="s">
        <v>212</v>
      </c>
      <c r="C16" s="50" t="s">
        <v>35</v>
      </c>
      <c r="D16" s="54"/>
    </row>
    <row r="17" spans="1:4" s="49" customFormat="1" ht="39.75" hidden="1" customHeight="1" x14ac:dyDescent="0.25">
      <c r="A17" s="53" t="s">
        <v>213</v>
      </c>
      <c r="B17" s="52" t="s">
        <v>214</v>
      </c>
      <c r="C17" s="50" t="s">
        <v>35</v>
      </c>
      <c r="D17" s="50"/>
    </row>
    <row r="18" spans="1:4" s="49" customFormat="1" ht="76.5" hidden="1" customHeight="1" x14ac:dyDescent="0.25">
      <c r="A18" s="53" t="s">
        <v>215</v>
      </c>
      <c r="B18" s="52" t="s">
        <v>216</v>
      </c>
      <c r="C18" s="50" t="s">
        <v>35</v>
      </c>
      <c r="D18" s="50"/>
    </row>
    <row r="19" spans="1:4" s="49" customFormat="1" ht="61.5" hidden="1" customHeight="1" x14ac:dyDescent="0.25">
      <c r="A19" s="53" t="s">
        <v>217</v>
      </c>
      <c r="B19" s="52" t="s">
        <v>218</v>
      </c>
      <c r="C19" s="50" t="s">
        <v>35</v>
      </c>
      <c r="D19" s="50" t="s">
        <v>316</v>
      </c>
    </row>
    <row r="20" spans="1:4" s="49" customFormat="1" ht="58.5" hidden="1" customHeight="1" x14ac:dyDescent="0.25">
      <c r="A20" s="53" t="s">
        <v>219</v>
      </c>
      <c r="B20" s="52" t="s">
        <v>220</v>
      </c>
      <c r="C20" s="50" t="s">
        <v>35</v>
      </c>
      <c r="D20" s="50"/>
    </row>
    <row r="21" spans="1:4" s="49" customFormat="1" ht="41.25" customHeight="1" x14ac:dyDescent="0.25">
      <c r="A21" s="204" t="s">
        <v>61</v>
      </c>
      <c r="B21" s="204" t="s">
        <v>62</v>
      </c>
      <c r="C21" s="50" t="s">
        <v>35</v>
      </c>
      <c r="D21" s="50" t="s">
        <v>317</v>
      </c>
    </row>
    <row r="22" spans="1:4" s="49" customFormat="1" ht="41.25" customHeight="1" x14ac:dyDescent="0.25">
      <c r="A22" s="204"/>
      <c r="B22" s="204"/>
      <c r="C22" s="55" t="s">
        <v>23</v>
      </c>
      <c r="D22" s="50" t="s">
        <v>318</v>
      </c>
    </row>
    <row r="23" spans="1:4" s="49" customFormat="1" ht="53.25" customHeight="1" x14ac:dyDescent="0.25">
      <c r="A23" s="53" t="s">
        <v>64</v>
      </c>
      <c r="B23" s="52" t="s">
        <v>65</v>
      </c>
      <c r="C23" s="50" t="s">
        <v>35</v>
      </c>
      <c r="D23" s="50" t="s">
        <v>319</v>
      </c>
    </row>
    <row r="24" spans="1:4" s="49" customFormat="1" ht="76.5" customHeight="1" x14ac:dyDescent="0.25">
      <c r="A24" s="53" t="s">
        <v>66</v>
      </c>
      <c r="B24" s="52" t="s">
        <v>277</v>
      </c>
      <c r="C24" s="50" t="s">
        <v>23</v>
      </c>
      <c r="D24" s="50" t="s">
        <v>318</v>
      </c>
    </row>
    <row r="25" spans="1:4" s="49" customFormat="1" ht="76.5" customHeight="1" x14ac:dyDescent="0.25">
      <c r="A25" s="53" t="s">
        <v>68</v>
      </c>
      <c r="B25" s="52" t="s">
        <v>69</v>
      </c>
      <c r="C25" s="50" t="s">
        <v>35</v>
      </c>
      <c r="D25" s="50" t="s">
        <v>320</v>
      </c>
    </row>
    <row r="26" spans="1:4" s="49" customFormat="1" ht="76.5" customHeight="1" x14ac:dyDescent="0.25">
      <c r="A26" s="53" t="s">
        <v>70</v>
      </c>
      <c r="B26" s="52" t="s">
        <v>71</v>
      </c>
      <c r="C26" s="50" t="s">
        <v>35</v>
      </c>
      <c r="D26" s="50" t="s">
        <v>320</v>
      </c>
    </row>
    <row r="27" spans="1:4" s="49" customFormat="1" ht="57.75" customHeight="1" x14ac:dyDescent="0.25">
      <c r="A27" s="52" t="s">
        <v>72</v>
      </c>
      <c r="B27" s="52" t="s">
        <v>73</v>
      </c>
      <c r="C27" s="50" t="s">
        <v>21</v>
      </c>
      <c r="D27" s="50" t="s">
        <v>321</v>
      </c>
    </row>
    <row r="28" spans="1:4" s="49" customFormat="1" ht="63.75" customHeight="1" x14ac:dyDescent="0.25">
      <c r="A28" s="52" t="s">
        <v>75</v>
      </c>
      <c r="B28" s="52" t="s">
        <v>76</v>
      </c>
      <c r="C28" s="50" t="s">
        <v>25</v>
      </c>
      <c r="D28" s="50" t="s">
        <v>322</v>
      </c>
    </row>
    <row r="29" spans="1:4" s="49" customFormat="1" ht="142.5" customHeight="1" x14ac:dyDescent="0.25">
      <c r="A29" s="53" t="s">
        <v>81</v>
      </c>
      <c r="B29" s="56" t="s">
        <v>82</v>
      </c>
      <c r="C29" s="50" t="s">
        <v>25</v>
      </c>
      <c r="D29" s="50" t="s">
        <v>323</v>
      </c>
    </row>
    <row r="30" spans="1:4" s="49" customFormat="1" ht="123.75" customHeight="1" x14ac:dyDescent="0.25">
      <c r="A30" s="53" t="s">
        <v>83</v>
      </c>
      <c r="B30" s="52" t="s">
        <v>324</v>
      </c>
      <c r="C30" s="50" t="s">
        <v>25</v>
      </c>
      <c r="D30" s="50" t="s">
        <v>323</v>
      </c>
    </row>
    <row r="31" spans="1:4" s="49" customFormat="1" ht="45" customHeight="1" x14ac:dyDescent="0.25">
      <c r="A31" s="157" t="s">
        <v>85</v>
      </c>
      <c r="B31" s="157" t="s">
        <v>86</v>
      </c>
      <c r="C31" s="158" t="s">
        <v>21</v>
      </c>
      <c r="D31" s="158" t="s">
        <v>505</v>
      </c>
    </row>
    <row r="32" spans="1:4" s="49" customFormat="1" ht="62.25" customHeight="1" x14ac:dyDescent="0.25">
      <c r="A32" s="52" t="s">
        <v>87</v>
      </c>
      <c r="B32" s="56" t="s">
        <v>287</v>
      </c>
      <c r="C32" s="50" t="s">
        <v>35</v>
      </c>
      <c r="D32" s="50" t="s">
        <v>325</v>
      </c>
    </row>
    <row r="33" spans="1:4" s="49" customFormat="1" ht="84" customHeight="1" x14ac:dyDescent="0.25">
      <c r="A33" s="52" t="s">
        <v>89</v>
      </c>
      <c r="B33" s="56" t="s">
        <v>326</v>
      </c>
      <c r="C33" s="50" t="s">
        <v>35</v>
      </c>
      <c r="D33" s="50" t="s">
        <v>327</v>
      </c>
    </row>
    <row r="34" spans="1:4" s="49" customFormat="1" ht="84" customHeight="1" x14ac:dyDescent="0.25">
      <c r="A34" s="52" t="s">
        <v>92</v>
      </c>
      <c r="B34" s="56" t="s">
        <v>93</v>
      </c>
      <c r="C34" s="50" t="s">
        <v>35</v>
      </c>
      <c r="D34" s="50" t="s">
        <v>328</v>
      </c>
    </row>
    <row r="35" spans="1:4" s="49" customFormat="1" ht="56.25" x14ac:dyDescent="0.25">
      <c r="A35" s="52" t="s">
        <v>288</v>
      </c>
      <c r="B35" s="52" t="s">
        <v>96</v>
      </c>
      <c r="C35" s="50" t="s">
        <v>19</v>
      </c>
      <c r="D35" s="50" t="s">
        <v>329</v>
      </c>
    </row>
    <row r="36" spans="1:4" s="49" customFormat="1" ht="78.75" customHeight="1" x14ac:dyDescent="0.25">
      <c r="A36" s="52" t="s">
        <v>100</v>
      </c>
      <c r="B36" s="52" t="s">
        <v>101</v>
      </c>
      <c r="C36" s="50" t="s">
        <v>19</v>
      </c>
      <c r="D36" s="50" t="s">
        <v>330</v>
      </c>
    </row>
    <row r="37" spans="1:4" s="49" customFormat="1" ht="84.75" customHeight="1" x14ac:dyDescent="0.25">
      <c r="A37" s="57" t="s">
        <v>103</v>
      </c>
      <c r="B37" s="52" t="s">
        <v>104</v>
      </c>
      <c r="C37" s="58" t="s">
        <v>19</v>
      </c>
      <c r="D37" s="50" t="s">
        <v>331</v>
      </c>
    </row>
    <row r="38" spans="1:4" s="49" customFormat="1" ht="64.5" hidden="1" customHeight="1" x14ac:dyDescent="0.25">
      <c r="A38" s="53" t="s">
        <v>105</v>
      </c>
      <c r="B38" s="52" t="s">
        <v>106</v>
      </c>
      <c r="C38" s="50" t="s">
        <v>19</v>
      </c>
      <c r="D38" s="50" t="s">
        <v>331</v>
      </c>
    </row>
    <row r="39" spans="1:4" s="49" customFormat="1" ht="105.75" hidden="1" customHeight="1" x14ac:dyDescent="0.25">
      <c r="A39" s="53" t="s">
        <v>108</v>
      </c>
      <c r="B39" s="52" t="s">
        <v>290</v>
      </c>
      <c r="C39" s="50" t="s">
        <v>19</v>
      </c>
      <c r="D39" s="50" t="s">
        <v>332</v>
      </c>
    </row>
    <row r="40" spans="1:4" s="49" customFormat="1" ht="81.75" customHeight="1" x14ac:dyDescent="0.25">
      <c r="A40" s="52" t="s">
        <v>111</v>
      </c>
      <c r="B40" s="52" t="s">
        <v>112</v>
      </c>
      <c r="C40" s="50" t="s">
        <v>19</v>
      </c>
      <c r="D40" s="138" t="s">
        <v>334</v>
      </c>
    </row>
    <row r="41" spans="1:4" s="49" customFormat="1" ht="68.25" hidden="1" customHeight="1" x14ac:dyDescent="0.25">
      <c r="A41" s="53" t="s">
        <v>114</v>
      </c>
      <c r="B41" s="52" t="s">
        <v>333</v>
      </c>
      <c r="C41" s="50" t="s">
        <v>19</v>
      </c>
      <c r="D41" s="50" t="s">
        <v>334</v>
      </c>
    </row>
    <row r="42" spans="1:4" s="49" customFormat="1" ht="61.5" customHeight="1" x14ac:dyDescent="0.25">
      <c r="A42" s="53" t="s">
        <v>118</v>
      </c>
      <c r="B42" s="52" t="s">
        <v>119</v>
      </c>
      <c r="C42" s="50" t="s">
        <v>19</v>
      </c>
      <c r="D42" s="50" t="s">
        <v>332</v>
      </c>
    </row>
    <row r="43" spans="1:4" s="49" customFormat="1" ht="70.5" hidden="1" customHeight="1" x14ac:dyDescent="0.25">
      <c r="A43" s="53" t="s">
        <v>292</v>
      </c>
      <c r="B43" s="52" t="s">
        <v>293</v>
      </c>
      <c r="C43" s="50" t="s">
        <v>19</v>
      </c>
      <c r="D43" s="50" t="s">
        <v>334</v>
      </c>
    </row>
    <row r="44" spans="1:4" s="49" customFormat="1" ht="63" customHeight="1" x14ac:dyDescent="0.25">
      <c r="A44" s="52" t="s">
        <v>120</v>
      </c>
      <c r="B44" s="52" t="s">
        <v>121</v>
      </c>
      <c r="C44" s="50" t="s">
        <v>19</v>
      </c>
      <c r="D44" s="51" t="s">
        <v>335</v>
      </c>
    </row>
    <row r="45" spans="1:4" s="49" customFormat="1" ht="82.5" customHeight="1" x14ac:dyDescent="0.25">
      <c r="A45" s="53" t="s">
        <v>122</v>
      </c>
      <c r="B45" s="52" t="s">
        <v>123</v>
      </c>
      <c r="C45" s="50" t="s">
        <v>19</v>
      </c>
      <c r="D45" s="51" t="s">
        <v>336</v>
      </c>
    </row>
    <row r="46" spans="1:4" s="49" customFormat="1" ht="63" customHeight="1" x14ac:dyDescent="0.25">
      <c r="A46" s="53" t="s">
        <v>124</v>
      </c>
      <c r="B46" s="52" t="s">
        <v>337</v>
      </c>
      <c r="C46" s="50" t="s">
        <v>19</v>
      </c>
      <c r="D46" s="51" t="s">
        <v>336</v>
      </c>
    </row>
    <row r="47" spans="1:4" s="49" customFormat="1" ht="65.25" hidden="1" customHeight="1" x14ac:dyDescent="0.25">
      <c r="A47" s="52" t="s">
        <v>294</v>
      </c>
      <c r="B47" s="52" t="s">
        <v>127</v>
      </c>
      <c r="C47" s="50" t="s">
        <v>35</v>
      </c>
      <c r="D47" s="51" t="s">
        <v>486</v>
      </c>
    </row>
    <row r="48" spans="1:4" s="49" customFormat="1" ht="76.150000000000006" hidden="1" customHeight="1" x14ac:dyDescent="0.25">
      <c r="A48" s="52" t="s">
        <v>128</v>
      </c>
      <c r="B48" s="52" t="s">
        <v>129</v>
      </c>
      <c r="C48" s="50" t="s">
        <v>35</v>
      </c>
      <c r="D48" s="51" t="s">
        <v>338</v>
      </c>
    </row>
    <row r="49" spans="1:16" s="49" customFormat="1" ht="114" hidden="1" customHeight="1" x14ac:dyDescent="0.25">
      <c r="A49" s="53" t="s">
        <v>295</v>
      </c>
      <c r="B49" s="56" t="s">
        <v>296</v>
      </c>
      <c r="C49" s="50" t="s">
        <v>35</v>
      </c>
      <c r="D49" s="51" t="s">
        <v>339</v>
      </c>
    </row>
    <row r="50" spans="1:16" s="49" customFormat="1" ht="92.25" hidden="1" customHeight="1" x14ac:dyDescent="0.25">
      <c r="A50" s="53" t="s">
        <v>297</v>
      </c>
      <c r="B50" s="52" t="s">
        <v>298</v>
      </c>
      <c r="C50" s="50" t="s">
        <v>35</v>
      </c>
      <c r="D50" s="51" t="s">
        <v>339</v>
      </c>
    </row>
    <row r="51" spans="1:16" s="49" customFormat="1" ht="63" hidden="1" customHeight="1" x14ac:dyDescent="0.25">
      <c r="A51" s="52" t="s">
        <v>131</v>
      </c>
      <c r="B51" s="50" t="s">
        <v>340</v>
      </c>
      <c r="C51" s="50" t="s">
        <v>35</v>
      </c>
      <c r="D51" s="50" t="s">
        <v>341</v>
      </c>
    </row>
    <row r="52" spans="1:16" s="49" customFormat="1" ht="76.5" hidden="1" customHeight="1" x14ac:dyDescent="0.25">
      <c r="A52" s="53" t="s">
        <v>133</v>
      </c>
      <c r="B52" s="50" t="s">
        <v>342</v>
      </c>
      <c r="C52" s="50" t="s">
        <v>35</v>
      </c>
      <c r="D52" s="50"/>
    </row>
    <row r="53" spans="1:16" s="49" customFormat="1" ht="102" hidden="1" customHeight="1" x14ac:dyDescent="0.25">
      <c r="A53" s="52" t="s">
        <v>135</v>
      </c>
      <c r="B53" s="50" t="s">
        <v>136</v>
      </c>
      <c r="C53" s="50" t="s">
        <v>35</v>
      </c>
      <c r="D53" s="50" t="s">
        <v>341</v>
      </c>
    </row>
    <row r="54" spans="1:16" s="49" customFormat="1" ht="73.5" hidden="1" customHeight="1" x14ac:dyDescent="0.25">
      <c r="A54" s="53" t="s">
        <v>137</v>
      </c>
      <c r="B54" s="50" t="s">
        <v>138</v>
      </c>
      <c r="C54" s="50" t="s">
        <v>35</v>
      </c>
      <c r="D54" s="50" t="s">
        <v>343</v>
      </c>
      <c r="I54" s="49">
        <v>2600</v>
      </c>
      <c r="P54" s="49">
        <v>2600</v>
      </c>
    </row>
    <row r="55" spans="1:16" s="49" customFormat="1" ht="78.599999999999994" hidden="1" customHeight="1" x14ac:dyDescent="0.25">
      <c r="A55" s="52" t="s">
        <v>139</v>
      </c>
      <c r="B55" s="50" t="s">
        <v>140</v>
      </c>
      <c r="C55" s="50" t="s">
        <v>35</v>
      </c>
      <c r="D55" s="50" t="s">
        <v>341</v>
      </c>
    </row>
    <row r="56" spans="1:16" s="49" customFormat="1" ht="48.75" hidden="1" customHeight="1" x14ac:dyDescent="0.25">
      <c r="A56" s="52" t="s">
        <v>141</v>
      </c>
      <c r="B56" s="50" t="s">
        <v>142</v>
      </c>
      <c r="C56" s="50" t="s">
        <v>35</v>
      </c>
      <c r="D56" s="50" t="s">
        <v>327</v>
      </c>
      <c r="I56" s="49">
        <v>0</v>
      </c>
      <c r="P56" s="49">
        <v>0</v>
      </c>
    </row>
    <row r="57" spans="1:16" s="49" customFormat="1" ht="41.25" customHeight="1" x14ac:dyDescent="0.25">
      <c r="A57" s="204" t="s">
        <v>143</v>
      </c>
      <c r="B57" s="205" t="s">
        <v>144</v>
      </c>
      <c r="C57" s="50" t="s">
        <v>35</v>
      </c>
      <c r="D57" s="50" t="s">
        <v>344</v>
      </c>
    </row>
    <row r="58" spans="1:16" s="49" customFormat="1" ht="59.25" customHeight="1" x14ac:dyDescent="0.25">
      <c r="A58" s="204"/>
      <c r="B58" s="205"/>
      <c r="C58" s="50" t="s">
        <v>19</v>
      </c>
      <c r="D58" s="50" t="s">
        <v>345</v>
      </c>
    </row>
    <row r="59" spans="1:16" s="49" customFormat="1" ht="62.25" customHeight="1" x14ac:dyDescent="0.25">
      <c r="A59" s="204"/>
      <c r="B59" s="205"/>
      <c r="C59" s="50" t="s">
        <v>27</v>
      </c>
      <c r="D59" s="50" t="s">
        <v>346</v>
      </c>
    </row>
    <row r="60" spans="1:16" s="49" customFormat="1" ht="44.25" customHeight="1" x14ac:dyDescent="0.25">
      <c r="A60" s="204"/>
      <c r="B60" s="205"/>
      <c r="C60" s="50" t="s">
        <v>29</v>
      </c>
      <c r="D60" s="50" t="s">
        <v>347</v>
      </c>
    </row>
    <row r="61" spans="1:16" s="49" customFormat="1" ht="45" customHeight="1" x14ac:dyDescent="0.25">
      <c r="A61" s="210" t="s">
        <v>163</v>
      </c>
      <c r="B61" s="208" t="s">
        <v>164</v>
      </c>
      <c r="C61" s="132" t="s">
        <v>35</v>
      </c>
      <c r="D61" s="132" t="s">
        <v>502</v>
      </c>
    </row>
    <row r="62" spans="1:16" s="49" customFormat="1" ht="66.75" customHeight="1" x14ac:dyDescent="0.25">
      <c r="A62" s="211"/>
      <c r="B62" s="213"/>
      <c r="C62" s="132" t="s">
        <v>19</v>
      </c>
      <c r="D62" s="132" t="s">
        <v>352</v>
      </c>
    </row>
    <row r="63" spans="1:16" s="49" customFormat="1" ht="43.5" customHeight="1" x14ac:dyDescent="0.25">
      <c r="A63" s="211"/>
      <c r="B63" s="213"/>
      <c r="C63" s="132" t="s">
        <v>29</v>
      </c>
      <c r="D63" s="132" t="s">
        <v>354</v>
      </c>
    </row>
    <row r="64" spans="1:16" s="49" customFormat="1" ht="62.25" customHeight="1" x14ac:dyDescent="0.25">
      <c r="A64" s="212"/>
      <c r="B64" s="209"/>
      <c r="C64" s="132" t="s">
        <v>27</v>
      </c>
      <c r="D64" s="132" t="s">
        <v>356</v>
      </c>
    </row>
    <row r="65" spans="1:11" s="49" customFormat="1" ht="66" customHeight="1" x14ac:dyDescent="0.25">
      <c r="A65" s="52" t="s">
        <v>348</v>
      </c>
      <c r="B65" s="50" t="s">
        <v>349</v>
      </c>
      <c r="C65" s="50" t="s">
        <v>35</v>
      </c>
      <c r="D65" s="50" t="s">
        <v>344</v>
      </c>
    </row>
    <row r="66" spans="1:11" s="49" customFormat="1" ht="66" customHeight="1" x14ac:dyDescent="0.25">
      <c r="A66" s="52" t="s">
        <v>350</v>
      </c>
      <c r="B66" s="50" t="s">
        <v>351</v>
      </c>
      <c r="C66" s="50" t="s">
        <v>19</v>
      </c>
      <c r="D66" s="50" t="s">
        <v>352</v>
      </c>
    </row>
    <row r="67" spans="1:11" s="49" customFormat="1" ht="63.75" customHeight="1" x14ac:dyDescent="0.25">
      <c r="A67" s="52" t="s">
        <v>353</v>
      </c>
      <c r="B67" s="50" t="s">
        <v>173</v>
      </c>
      <c r="C67" s="50" t="s">
        <v>29</v>
      </c>
      <c r="D67" s="50" t="s">
        <v>354</v>
      </c>
    </row>
    <row r="68" spans="1:11" s="49" customFormat="1" ht="63.75" customHeight="1" x14ac:dyDescent="0.25">
      <c r="A68" s="52" t="s">
        <v>355</v>
      </c>
      <c r="B68" s="50" t="s">
        <v>301</v>
      </c>
      <c r="C68" s="50" t="s">
        <v>27</v>
      </c>
      <c r="D68" s="50" t="s">
        <v>356</v>
      </c>
    </row>
    <row r="69" spans="1:11" s="49" customFormat="1" ht="119.25" hidden="1" customHeight="1" x14ac:dyDescent="0.25">
      <c r="A69" s="52" t="s">
        <v>178</v>
      </c>
      <c r="B69" s="50" t="s">
        <v>179</v>
      </c>
      <c r="C69" s="50" t="s">
        <v>35</v>
      </c>
      <c r="D69" s="50" t="s">
        <v>357</v>
      </c>
    </row>
    <row r="70" spans="1:11" s="49" customFormat="1" ht="60.75" customHeight="1" x14ac:dyDescent="0.25">
      <c r="A70" s="206" t="s">
        <v>180</v>
      </c>
      <c r="B70" s="208" t="s">
        <v>181</v>
      </c>
      <c r="C70" s="50" t="s">
        <v>19</v>
      </c>
      <c r="D70" s="50" t="s">
        <v>358</v>
      </c>
    </row>
    <row r="71" spans="1:11" s="49" customFormat="1" ht="48" customHeight="1" x14ac:dyDescent="0.25">
      <c r="A71" s="207"/>
      <c r="B71" s="209"/>
      <c r="C71" s="50" t="s">
        <v>29</v>
      </c>
      <c r="D71" s="50" t="s">
        <v>359</v>
      </c>
    </row>
    <row r="72" spans="1:11" s="49" customFormat="1" ht="76.5" customHeight="1" x14ac:dyDescent="0.25">
      <c r="A72" s="52" t="s">
        <v>184</v>
      </c>
      <c r="B72" s="50" t="s">
        <v>302</v>
      </c>
      <c r="C72" s="50" t="s">
        <v>19</v>
      </c>
      <c r="D72" s="50" t="s">
        <v>360</v>
      </c>
    </row>
    <row r="73" spans="1:11" s="49" customFormat="1" ht="85.5" customHeight="1" x14ac:dyDescent="0.25">
      <c r="A73" s="52" t="s">
        <v>187</v>
      </c>
      <c r="B73" s="50" t="s">
        <v>303</v>
      </c>
      <c r="C73" s="50" t="s">
        <v>29</v>
      </c>
      <c r="D73" s="50" t="s">
        <v>359</v>
      </c>
    </row>
    <row r="74" spans="1:11" ht="30" customHeight="1" x14ac:dyDescent="0.3">
      <c r="A74" s="59"/>
      <c r="B74" s="60"/>
      <c r="C74" s="61"/>
      <c r="D74" s="62"/>
    </row>
    <row r="75" spans="1:11" ht="18" customHeight="1" x14ac:dyDescent="0.3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8" customHeight="1" x14ac:dyDescent="0.3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8.75" x14ac:dyDescent="0.3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18.75" x14ac:dyDescent="0.3">
      <c r="A78" s="32"/>
      <c r="B78" s="203"/>
      <c r="C78" s="203"/>
      <c r="D78" s="42"/>
      <c r="E78" s="32"/>
      <c r="F78" s="32"/>
      <c r="G78" s="32"/>
      <c r="H78" s="32"/>
      <c r="I78" s="32"/>
      <c r="J78" s="32"/>
      <c r="K78" s="32"/>
    </row>
    <row r="79" spans="1:11" ht="18.75" x14ac:dyDescent="0.3">
      <c r="A79" s="32"/>
      <c r="B79" s="203"/>
      <c r="C79" s="203"/>
      <c r="D79" s="64"/>
      <c r="E79" s="32"/>
      <c r="F79" s="32"/>
      <c r="G79" s="32"/>
      <c r="H79" s="32"/>
      <c r="I79" s="32"/>
      <c r="J79" s="32"/>
      <c r="K79" s="32"/>
    </row>
    <row r="85" spans="2:4" ht="18.75" x14ac:dyDescent="0.25">
      <c r="B85" s="203"/>
      <c r="C85" s="203"/>
      <c r="D85" s="42"/>
    </row>
    <row r="86" spans="2:4" ht="18.75" x14ac:dyDescent="0.25">
      <c r="B86" s="203"/>
      <c r="C86" s="203"/>
      <c r="D86" s="64"/>
    </row>
    <row r="97" spans="1:1" ht="18" customHeight="1" x14ac:dyDescent="0.25"/>
    <row r="98" spans="1:1" x14ac:dyDescent="0.25">
      <c r="A98" s="43"/>
    </row>
  </sheetData>
  <mergeCells count="16">
    <mergeCell ref="A3:D3"/>
    <mergeCell ref="A5:A6"/>
    <mergeCell ref="B5:B6"/>
    <mergeCell ref="C5:D5"/>
    <mergeCell ref="A9:A12"/>
    <mergeCell ref="B9:B12"/>
    <mergeCell ref="B78:C79"/>
    <mergeCell ref="B85:C86"/>
    <mergeCell ref="A21:A22"/>
    <mergeCell ref="B21:B22"/>
    <mergeCell ref="A57:A60"/>
    <mergeCell ref="B57:B60"/>
    <mergeCell ref="A70:A71"/>
    <mergeCell ref="B70:B71"/>
    <mergeCell ref="A61:A64"/>
    <mergeCell ref="B61:B64"/>
  </mergeCells>
  <printOptions horizontalCentered="1"/>
  <pageMargins left="0.39370078740157483" right="0.39370078740157483" top="0.98425196850393704" bottom="0.78740157480314965" header="0.59055118110236227" footer="0.27559055118110237"/>
  <pageSetup paperSize="9" scale="58" firstPageNumber="13" fitToHeight="0" orientation="landscape" useFirstPageNumber="1" horizontalDpi="360" verticalDpi="360" r:id="rId1"/>
  <headerFooter scaleWithDoc="0">
    <oddHeader>&amp;C&amp;P</oddHeader>
  </headerFooter>
  <rowBreaks count="4" manualBreakCount="4">
    <brk id="14" max="3" man="1"/>
    <brk id="29" max="3" man="1"/>
    <brk id="37" max="3" man="1"/>
    <brk id="6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133"/>
  <sheetViews>
    <sheetView view="pageBreakPreview" topLeftCell="A89" zoomScale="55" zoomScaleNormal="100" zoomScaleSheetLayoutView="55" workbookViewId="0">
      <selection activeCell="N128" sqref="N128"/>
    </sheetView>
  </sheetViews>
  <sheetFormatPr defaultRowHeight="18.75" x14ac:dyDescent="0.3"/>
  <cols>
    <col min="1" max="1" width="28.140625" style="67" customWidth="1"/>
    <col min="2" max="2" width="77.7109375" style="67" customWidth="1"/>
    <col min="3" max="3" width="26.28515625" style="67" customWidth="1"/>
    <col min="4" max="4" width="28.140625" style="67" customWidth="1"/>
    <col min="5" max="16384" width="9.140625" style="68"/>
  </cols>
  <sheetData>
    <row r="1" spans="1:14" ht="73.5" x14ac:dyDescent="0.3">
      <c r="A1" s="22"/>
      <c r="B1" s="22"/>
      <c r="C1" s="22"/>
      <c r="D1" s="90" t="s">
        <v>482</v>
      </c>
    </row>
    <row r="2" spans="1:14" ht="15.75" customHeight="1" x14ac:dyDescent="0.25">
      <c r="A2" s="91"/>
      <c r="B2" s="91"/>
      <c r="C2" s="91"/>
      <c r="D2" s="91"/>
      <c r="N2" s="69"/>
    </row>
    <row r="3" spans="1:14" s="71" customFormat="1" ht="42.75" customHeight="1" x14ac:dyDescent="0.25">
      <c r="A3" s="240" t="s">
        <v>483</v>
      </c>
      <c r="B3" s="241"/>
      <c r="C3" s="241"/>
      <c r="D3" s="241"/>
      <c r="E3" s="70"/>
    </row>
    <row r="4" spans="1:14" s="71" customFormat="1" ht="15.75" x14ac:dyDescent="0.25">
      <c r="A4" s="92"/>
      <c r="B4" s="91"/>
      <c r="C4" s="91"/>
      <c r="D4" s="91"/>
    </row>
    <row r="5" spans="1:14" s="71" customFormat="1" ht="51.75" customHeight="1" x14ac:dyDescent="0.2">
      <c r="A5" s="93" t="s">
        <v>1</v>
      </c>
      <c r="B5" s="93" t="s">
        <v>361</v>
      </c>
      <c r="C5" s="93" t="s">
        <v>362</v>
      </c>
      <c r="D5" s="93" t="s">
        <v>363</v>
      </c>
    </row>
    <row r="6" spans="1:14" s="71" customFormat="1" ht="15.75" x14ac:dyDescent="0.2">
      <c r="A6" s="93">
        <v>1</v>
      </c>
      <c r="B6" s="93">
        <v>2</v>
      </c>
      <c r="C6" s="93">
        <v>3</v>
      </c>
      <c r="D6" s="93">
        <v>4</v>
      </c>
    </row>
    <row r="7" spans="1:14" ht="23.25" customHeight="1" x14ac:dyDescent="0.2">
      <c r="A7" s="242" t="s">
        <v>14</v>
      </c>
      <c r="B7" s="243"/>
      <c r="C7" s="243"/>
      <c r="D7" s="243"/>
    </row>
    <row r="8" spans="1:14" ht="48" customHeight="1" x14ac:dyDescent="0.2">
      <c r="A8" s="94" t="s">
        <v>33</v>
      </c>
      <c r="B8" s="95" t="s">
        <v>34</v>
      </c>
      <c r="C8" s="96" t="s">
        <v>16</v>
      </c>
      <c r="D8" s="96" t="s">
        <v>16</v>
      </c>
    </row>
    <row r="9" spans="1:14" ht="37.5" customHeight="1" x14ac:dyDescent="0.2">
      <c r="A9" s="72" t="s">
        <v>364</v>
      </c>
      <c r="B9" s="95" t="s">
        <v>365</v>
      </c>
      <c r="C9" s="217" t="s">
        <v>35</v>
      </c>
      <c r="D9" s="93" t="s">
        <v>16</v>
      </c>
    </row>
    <row r="10" spans="1:14" ht="15.75" x14ac:dyDescent="0.2">
      <c r="A10" s="97"/>
      <c r="B10" s="98" t="s">
        <v>366</v>
      </c>
      <c r="C10" s="221"/>
      <c r="D10" s="219">
        <v>44228</v>
      </c>
    </row>
    <row r="11" spans="1:14" ht="43.5" customHeight="1" x14ac:dyDescent="0.2">
      <c r="A11" s="97"/>
      <c r="B11" s="97" t="s">
        <v>367</v>
      </c>
      <c r="C11" s="221"/>
      <c r="D11" s="220"/>
    </row>
    <row r="12" spans="1:14" ht="21.75" customHeight="1" x14ac:dyDescent="0.2">
      <c r="A12" s="97"/>
      <c r="B12" s="98" t="s">
        <v>368</v>
      </c>
      <c r="C12" s="221"/>
      <c r="D12" s="219">
        <v>44287</v>
      </c>
    </row>
    <row r="13" spans="1:14" ht="35.25" customHeight="1" x14ac:dyDescent="0.2">
      <c r="A13" s="97"/>
      <c r="B13" s="97" t="s">
        <v>369</v>
      </c>
      <c r="C13" s="221"/>
      <c r="D13" s="220"/>
    </row>
    <row r="14" spans="1:14" ht="15.75" x14ac:dyDescent="0.2">
      <c r="A14" s="97"/>
      <c r="B14" s="98" t="s">
        <v>370</v>
      </c>
      <c r="C14" s="221"/>
      <c r="D14" s="219">
        <v>44550</v>
      </c>
    </row>
    <row r="15" spans="1:14" ht="44.25" customHeight="1" x14ac:dyDescent="0.2">
      <c r="A15" s="97"/>
      <c r="B15" s="97" t="s">
        <v>371</v>
      </c>
      <c r="C15" s="222"/>
      <c r="D15" s="220"/>
    </row>
    <row r="16" spans="1:14" ht="43.5" customHeight="1" x14ac:dyDescent="0.2">
      <c r="A16" s="72" t="s">
        <v>372</v>
      </c>
      <c r="B16" s="99" t="s">
        <v>373</v>
      </c>
      <c r="C16" s="217" t="s">
        <v>35</v>
      </c>
      <c r="D16" s="93" t="s">
        <v>16</v>
      </c>
    </row>
    <row r="17" spans="1:4" ht="15.75" x14ac:dyDescent="0.2">
      <c r="A17" s="97"/>
      <c r="B17" s="98" t="s">
        <v>374</v>
      </c>
      <c r="C17" s="221"/>
      <c r="D17" s="100"/>
    </row>
    <row r="18" spans="1:4" ht="81" customHeight="1" x14ac:dyDescent="0.2">
      <c r="A18" s="97"/>
      <c r="B18" s="101" t="s">
        <v>497</v>
      </c>
      <c r="C18" s="222"/>
      <c r="D18" s="102">
        <v>44561</v>
      </c>
    </row>
    <row r="19" spans="1:4" ht="52.5" customHeight="1" x14ac:dyDescent="0.2">
      <c r="A19" s="72" t="s">
        <v>540</v>
      </c>
      <c r="B19" s="155" t="s">
        <v>314</v>
      </c>
      <c r="C19" s="217" t="s">
        <v>35</v>
      </c>
      <c r="D19" s="139" t="s">
        <v>16</v>
      </c>
    </row>
    <row r="20" spans="1:4" ht="20.25" customHeight="1" x14ac:dyDescent="0.2">
      <c r="A20" s="97"/>
      <c r="B20" s="119" t="s">
        <v>541</v>
      </c>
      <c r="C20" s="221"/>
      <c r="D20" s="139" t="s">
        <v>16</v>
      </c>
    </row>
    <row r="21" spans="1:4" ht="52.5" customHeight="1" x14ac:dyDescent="0.2">
      <c r="A21" s="97"/>
      <c r="B21" s="101" t="s">
        <v>544</v>
      </c>
      <c r="C21" s="222"/>
      <c r="D21" s="139">
        <v>44555</v>
      </c>
    </row>
    <row r="22" spans="1:4" ht="31.5" customHeight="1" x14ac:dyDescent="0.2">
      <c r="A22" s="72" t="s">
        <v>376</v>
      </c>
      <c r="B22" s="99" t="s">
        <v>377</v>
      </c>
      <c r="C22" s="103"/>
      <c r="D22" s="93" t="s">
        <v>16</v>
      </c>
    </row>
    <row r="23" spans="1:4" ht="15.75" customHeight="1" x14ac:dyDescent="0.2">
      <c r="A23" s="97"/>
      <c r="B23" s="98" t="s">
        <v>378</v>
      </c>
      <c r="C23" s="238" t="s">
        <v>35</v>
      </c>
      <c r="D23" s="219">
        <v>44469</v>
      </c>
    </row>
    <row r="24" spans="1:4" ht="35.25" customHeight="1" x14ac:dyDescent="0.2">
      <c r="A24" s="97"/>
      <c r="B24" s="97" t="s">
        <v>463</v>
      </c>
      <c r="C24" s="238"/>
      <c r="D24" s="220"/>
    </row>
    <row r="25" spans="1:4" ht="23.25" customHeight="1" x14ac:dyDescent="0.2">
      <c r="A25" s="97"/>
      <c r="B25" s="98" t="s">
        <v>380</v>
      </c>
      <c r="C25" s="238"/>
      <c r="D25" s="229">
        <v>44561</v>
      </c>
    </row>
    <row r="26" spans="1:4" ht="21" customHeight="1" x14ac:dyDescent="0.2">
      <c r="A26" s="97"/>
      <c r="B26" s="97" t="s">
        <v>465</v>
      </c>
      <c r="C26" s="238"/>
      <c r="D26" s="229"/>
    </row>
    <row r="27" spans="1:4" ht="24.75" customHeight="1" x14ac:dyDescent="0.2">
      <c r="A27" s="97"/>
      <c r="B27" s="98" t="s">
        <v>382</v>
      </c>
      <c r="C27" s="238"/>
      <c r="D27" s="229">
        <v>44555</v>
      </c>
    </row>
    <row r="28" spans="1:4" ht="27" customHeight="1" x14ac:dyDescent="0.2">
      <c r="A28" s="97"/>
      <c r="B28" s="97" t="s">
        <v>542</v>
      </c>
      <c r="C28" s="238"/>
      <c r="D28" s="229"/>
    </row>
    <row r="29" spans="1:4" ht="19.5" customHeight="1" x14ac:dyDescent="0.2">
      <c r="A29" s="97"/>
      <c r="B29" s="98" t="s">
        <v>469</v>
      </c>
      <c r="C29" s="238"/>
      <c r="D29" s="229">
        <v>44561</v>
      </c>
    </row>
    <row r="30" spans="1:4" ht="21.75" customHeight="1" x14ac:dyDescent="0.2">
      <c r="A30" s="97"/>
      <c r="B30" s="97" t="s">
        <v>472</v>
      </c>
      <c r="C30" s="238"/>
      <c r="D30" s="229"/>
    </row>
    <row r="31" spans="1:4" ht="24" customHeight="1" x14ac:dyDescent="0.2">
      <c r="A31" s="97"/>
      <c r="B31" s="98" t="s">
        <v>470</v>
      </c>
      <c r="C31" s="238"/>
      <c r="D31" s="229">
        <v>44409</v>
      </c>
    </row>
    <row r="32" spans="1:4" ht="36" customHeight="1" x14ac:dyDescent="0.2">
      <c r="A32" s="97"/>
      <c r="B32" s="97" t="s">
        <v>467</v>
      </c>
      <c r="C32" s="238"/>
      <c r="D32" s="229"/>
    </row>
    <row r="33" spans="1:4" ht="18" customHeight="1" x14ac:dyDescent="0.2">
      <c r="A33" s="97"/>
      <c r="B33" s="98" t="s">
        <v>379</v>
      </c>
      <c r="C33" s="238" t="s">
        <v>23</v>
      </c>
      <c r="D33" s="219">
        <v>44469</v>
      </c>
    </row>
    <row r="34" spans="1:4" ht="35.25" customHeight="1" x14ac:dyDescent="0.2">
      <c r="A34" s="97"/>
      <c r="B34" s="97" t="s">
        <v>464</v>
      </c>
      <c r="C34" s="238"/>
      <c r="D34" s="220"/>
    </row>
    <row r="35" spans="1:4" ht="24.75" customHeight="1" x14ac:dyDescent="0.2">
      <c r="A35" s="97"/>
      <c r="B35" s="98" t="s">
        <v>381</v>
      </c>
      <c r="C35" s="238"/>
      <c r="D35" s="219">
        <v>44561</v>
      </c>
    </row>
    <row r="36" spans="1:4" ht="20.25" customHeight="1" x14ac:dyDescent="0.2">
      <c r="A36" s="97"/>
      <c r="B36" s="97" t="s">
        <v>466</v>
      </c>
      <c r="C36" s="238"/>
      <c r="D36" s="220"/>
    </row>
    <row r="37" spans="1:4" ht="18.75" customHeight="1" x14ac:dyDescent="0.2">
      <c r="A37" s="97"/>
      <c r="B37" s="98" t="s">
        <v>471</v>
      </c>
      <c r="C37" s="238"/>
      <c r="D37" s="229">
        <v>44409</v>
      </c>
    </row>
    <row r="38" spans="1:4" ht="36.75" customHeight="1" x14ac:dyDescent="0.2">
      <c r="A38" s="97"/>
      <c r="B38" s="97" t="s">
        <v>468</v>
      </c>
      <c r="C38" s="238"/>
      <c r="D38" s="229"/>
    </row>
    <row r="39" spans="1:4" ht="41.25" customHeight="1" x14ac:dyDescent="0.2">
      <c r="A39" s="72" t="s">
        <v>383</v>
      </c>
      <c r="B39" s="95" t="s">
        <v>384</v>
      </c>
      <c r="C39" s="217" t="s">
        <v>21</v>
      </c>
      <c r="D39" s="104"/>
    </row>
    <row r="40" spans="1:4" ht="20.25" customHeight="1" x14ac:dyDescent="0.2">
      <c r="A40" s="97"/>
      <c r="B40" s="98" t="s">
        <v>385</v>
      </c>
      <c r="C40" s="221"/>
      <c r="D40" s="227" t="s">
        <v>473</v>
      </c>
    </row>
    <row r="41" spans="1:4" ht="39" customHeight="1" x14ac:dyDescent="0.2">
      <c r="A41" s="97"/>
      <c r="B41" s="97" t="s">
        <v>386</v>
      </c>
      <c r="C41" s="221"/>
      <c r="D41" s="228"/>
    </row>
    <row r="42" spans="1:4" ht="18.75" customHeight="1" x14ac:dyDescent="0.2">
      <c r="A42" s="97"/>
      <c r="B42" s="98" t="s">
        <v>387</v>
      </c>
      <c r="C42" s="221"/>
      <c r="D42" s="227" t="s">
        <v>481</v>
      </c>
    </row>
    <row r="43" spans="1:4" ht="21.75" customHeight="1" x14ac:dyDescent="0.2">
      <c r="A43" s="97"/>
      <c r="B43" s="97" t="s">
        <v>480</v>
      </c>
      <c r="C43" s="221"/>
      <c r="D43" s="228"/>
    </row>
    <row r="44" spans="1:4" ht="15.75" x14ac:dyDescent="0.2">
      <c r="A44" s="97"/>
      <c r="B44" s="98" t="s">
        <v>389</v>
      </c>
      <c r="C44" s="221"/>
      <c r="D44" s="219">
        <v>44561</v>
      </c>
    </row>
    <row r="45" spans="1:4" ht="15.75" x14ac:dyDescent="0.2">
      <c r="A45" s="97"/>
      <c r="B45" s="97" t="s">
        <v>388</v>
      </c>
      <c r="C45" s="222"/>
      <c r="D45" s="228"/>
    </row>
    <row r="46" spans="1:4" ht="55.5" customHeight="1" x14ac:dyDescent="0.2">
      <c r="A46" s="72" t="s">
        <v>390</v>
      </c>
      <c r="B46" s="99" t="s">
        <v>391</v>
      </c>
      <c r="C46" s="217" t="s">
        <v>25</v>
      </c>
      <c r="D46" s="93"/>
    </row>
    <row r="47" spans="1:4" ht="15.75" x14ac:dyDescent="0.2">
      <c r="A47" s="97"/>
      <c r="B47" s="98" t="s">
        <v>392</v>
      </c>
      <c r="C47" s="221"/>
      <c r="D47" s="219">
        <v>44317</v>
      </c>
    </row>
    <row r="48" spans="1:4" ht="53.25" customHeight="1" x14ac:dyDescent="0.2">
      <c r="A48" s="97"/>
      <c r="B48" s="97" t="s">
        <v>393</v>
      </c>
      <c r="C48" s="221"/>
      <c r="D48" s="220"/>
    </row>
    <row r="49" spans="1:4" ht="31.5" hidden="1" customHeight="1" x14ac:dyDescent="0.2">
      <c r="A49" s="72" t="s">
        <v>394</v>
      </c>
      <c r="B49" s="72" t="s">
        <v>368</v>
      </c>
      <c r="C49" s="221"/>
      <c r="D49" s="93" t="s">
        <v>16</v>
      </c>
    </row>
    <row r="50" spans="1:4" ht="31.5" hidden="1" customHeight="1" x14ac:dyDescent="0.2">
      <c r="A50" s="105"/>
      <c r="B50" s="106" t="s">
        <v>395</v>
      </c>
      <c r="C50" s="221"/>
      <c r="D50" s="93" t="s">
        <v>396</v>
      </c>
    </row>
    <row r="51" spans="1:4" ht="15.75" hidden="1" customHeight="1" x14ac:dyDescent="0.2">
      <c r="A51" s="105"/>
      <c r="B51" s="72" t="s">
        <v>370</v>
      </c>
      <c r="C51" s="221"/>
      <c r="D51" s="93"/>
    </row>
    <row r="52" spans="1:4" ht="48" hidden="1" customHeight="1" x14ac:dyDescent="0.2">
      <c r="A52" s="72" t="s">
        <v>397</v>
      </c>
      <c r="B52" s="97" t="s">
        <v>398</v>
      </c>
      <c r="C52" s="221"/>
      <c r="D52" s="93" t="s">
        <v>16</v>
      </c>
    </row>
    <row r="53" spans="1:4" ht="15.75" hidden="1" customHeight="1" x14ac:dyDescent="0.2">
      <c r="A53" s="97"/>
      <c r="B53" s="72" t="s">
        <v>399</v>
      </c>
      <c r="C53" s="221"/>
      <c r="D53" s="93" t="s">
        <v>16</v>
      </c>
    </row>
    <row r="54" spans="1:4" ht="15.75" hidden="1" customHeight="1" x14ac:dyDescent="0.2">
      <c r="A54" s="97"/>
      <c r="B54" s="97"/>
      <c r="C54" s="221"/>
      <c r="D54" s="93"/>
    </row>
    <row r="55" spans="1:4" ht="15.75" x14ac:dyDescent="0.2">
      <c r="A55" s="97"/>
      <c r="B55" s="98" t="s">
        <v>400</v>
      </c>
      <c r="C55" s="221"/>
      <c r="D55" s="219">
        <v>44439</v>
      </c>
    </row>
    <row r="56" spans="1:4" ht="33" customHeight="1" x14ac:dyDescent="0.2">
      <c r="A56" s="97"/>
      <c r="B56" s="106" t="s">
        <v>478</v>
      </c>
      <c r="C56" s="221"/>
      <c r="D56" s="220"/>
    </row>
    <row r="57" spans="1:4" ht="15.75" x14ac:dyDescent="0.2">
      <c r="A57" s="97"/>
      <c r="B57" s="98" t="s">
        <v>401</v>
      </c>
      <c r="C57" s="221"/>
      <c r="D57" s="219">
        <v>44561</v>
      </c>
    </row>
    <row r="58" spans="1:4" ht="33" customHeight="1" x14ac:dyDescent="0.2">
      <c r="A58" s="97"/>
      <c r="B58" s="97" t="s">
        <v>479</v>
      </c>
      <c r="C58" s="222"/>
      <c r="D58" s="220"/>
    </row>
    <row r="59" spans="1:4" ht="33" customHeight="1" x14ac:dyDescent="0.2">
      <c r="A59" s="72" t="s">
        <v>394</v>
      </c>
      <c r="B59" s="94" t="s">
        <v>421</v>
      </c>
      <c r="C59" s="238" t="s">
        <v>21</v>
      </c>
      <c r="D59" s="150" t="s">
        <v>16</v>
      </c>
    </row>
    <row r="60" spans="1:4" ht="15.75" customHeight="1" x14ac:dyDescent="0.2">
      <c r="A60" s="97"/>
      <c r="B60" s="98" t="s">
        <v>503</v>
      </c>
      <c r="C60" s="238"/>
      <c r="D60" s="150" t="s">
        <v>16</v>
      </c>
    </row>
    <row r="61" spans="1:4" ht="33" customHeight="1" x14ac:dyDescent="0.2">
      <c r="A61" s="97"/>
      <c r="B61" s="97" t="s">
        <v>504</v>
      </c>
      <c r="C61" s="238"/>
      <c r="D61" s="150">
        <v>44378</v>
      </c>
    </row>
    <row r="62" spans="1:4" ht="20.25" customHeight="1" x14ac:dyDescent="0.2">
      <c r="A62" s="97"/>
      <c r="B62" s="98" t="s">
        <v>517</v>
      </c>
      <c r="C62" s="238"/>
      <c r="D62" s="150" t="s">
        <v>16</v>
      </c>
    </row>
    <row r="63" spans="1:4" ht="48.75" customHeight="1" x14ac:dyDescent="0.2">
      <c r="A63" s="97"/>
      <c r="B63" s="112" t="s">
        <v>516</v>
      </c>
      <c r="C63" s="238"/>
      <c r="D63" s="150">
        <v>44555</v>
      </c>
    </row>
    <row r="64" spans="1:4" ht="36.75" customHeight="1" x14ac:dyDescent="0.2">
      <c r="A64" s="72" t="s">
        <v>402</v>
      </c>
      <c r="B64" s="107" t="s">
        <v>326</v>
      </c>
      <c r="C64" s="221" t="s">
        <v>35</v>
      </c>
      <c r="D64" s="133" t="s">
        <v>16</v>
      </c>
    </row>
    <row r="65" spans="1:4" ht="15.75" x14ac:dyDescent="0.2">
      <c r="A65" s="97"/>
      <c r="B65" s="98" t="s">
        <v>403</v>
      </c>
      <c r="C65" s="221"/>
      <c r="D65" s="219">
        <v>44378</v>
      </c>
    </row>
    <row r="66" spans="1:4" ht="38.25" customHeight="1" x14ac:dyDescent="0.2">
      <c r="A66" s="97"/>
      <c r="B66" s="101" t="s">
        <v>404</v>
      </c>
      <c r="C66" s="222"/>
      <c r="D66" s="228"/>
    </row>
    <row r="67" spans="1:4" ht="31.5" x14ac:dyDescent="0.2">
      <c r="A67" s="72" t="s">
        <v>405</v>
      </c>
      <c r="B67" s="108" t="s">
        <v>93</v>
      </c>
      <c r="C67" s="217" t="s">
        <v>35</v>
      </c>
      <c r="D67" s="133" t="s">
        <v>16</v>
      </c>
    </row>
    <row r="68" spans="1:4" ht="15.75" x14ac:dyDescent="0.2">
      <c r="A68" s="97"/>
      <c r="B68" s="109" t="s">
        <v>406</v>
      </c>
      <c r="C68" s="221"/>
      <c r="D68" s="219">
        <v>44440</v>
      </c>
    </row>
    <row r="69" spans="1:4" ht="58.5" customHeight="1" x14ac:dyDescent="0.2">
      <c r="A69" s="97"/>
      <c r="B69" s="110" t="s">
        <v>498</v>
      </c>
      <c r="C69" s="221"/>
      <c r="D69" s="220"/>
    </row>
    <row r="70" spans="1:4" ht="15.75" x14ac:dyDescent="0.2">
      <c r="A70" s="73" t="s">
        <v>95</v>
      </c>
      <c r="B70" s="74" t="s">
        <v>407</v>
      </c>
      <c r="C70" s="235" t="s">
        <v>19</v>
      </c>
      <c r="D70" s="75" t="s">
        <v>16</v>
      </c>
    </row>
    <row r="71" spans="1:4" ht="24" customHeight="1" x14ac:dyDescent="0.2">
      <c r="A71" s="231" t="s">
        <v>408</v>
      </c>
      <c r="B71" s="76" t="s">
        <v>519</v>
      </c>
      <c r="C71" s="236"/>
      <c r="D71" s="223">
        <v>44377</v>
      </c>
    </row>
    <row r="72" spans="1:4" ht="24" customHeight="1" x14ac:dyDescent="0.2">
      <c r="A72" s="232"/>
      <c r="B72" s="154" t="s">
        <v>399</v>
      </c>
      <c r="C72" s="236"/>
      <c r="D72" s="234"/>
    </row>
    <row r="73" spans="1:4" ht="18.75" customHeight="1" x14ac:dyDescent="0.2">
      <c r="A73" s="232"/>
      <c r="B73" s="77" t="s">
        <v>409</v>
      </c>
      <c r="C73" s="236"/>
      <c r="D73" s="224"/>
    </row>
    <row r="74" spans="1:4" ht="19.5" customHeight="1" x14ac:dyDescent="0.2">
      <c r="A74" s="232"/>
      <c r="B74" s="154" t="s">
        <v>410</v>
      </c>
      <c r="C74" s="236"/>
      <c r="D74" s="223">
        <v>44555</v>
      </c>
    </row>
    <row r="75" spans="1:4" ht="42" customHeight="1" x14ac:dyDescent="0.2">
      <c r="A75" s="233"/>
      <c r="B75" s="78" t="s">
        <v>411</v>
      </c>
      <c r="C75" s="236"/>
      <c r="D75" s="234"/>
    </row>
    <row r="76" spans="1:4" ht="36.75" customHeight="1" x14ac:dyDescent="0.2">
      <c r="A76" s="235" t="s">
        <v>518</v>
      </c>
      <c r="B76" s="76" t="s">
        <v>520</v>
      </c>
      <c r="C76" s="237" t="s">
        <v>19</v>
      </c>
      <c r="D76" s="153" t="s">
        <v>16</v>
      </c>
    </row>
    <row r="77" spans="1:4" ht="19.5" customHeight="1" x14ac:dyDescent="0.2">
      <c r="A77" s="236"/>
      <c r="B77" s="154" t="s">
        <v>414</v>
      </c>
      <c r="C77" s="237"/>
      <c r="D77" s="153" t="s">
        <v>16</v>
      </c>
    </row>
    <row r="78" spans="1:4" ht="52.5" customHeight="1" x14ac:dyDescent="0.2">
      <c r="A78" s="236"/>
      <c r="B78" s="126" t="s">
        <v>521</v>
      </c>
      <c r="C78" s="237"/>
      <c r="D78" s="156">
        <v>44557</v>
      </c>
    </row>
    <row r="79" spans="1:4" ht="47.25" customHeight="1" x14ac:dyDescent="0.2">
      <c r="A79" s="235" t="s">
        <v>412</v>
      </c>
      <c r="B79" s="125" t="s">
        <v>413</v>
      </c>
      <c r="C79" s="235" t="s">
        <v>19</v>
      </c>
      <c r="D79" s="75" t="s">
        <v>16</v>
      </c>
    </row>
    <row r="80" spans="1:4" ht="21.75" customHeight="1" x14ac:dyDescent="0.2">
      <c r="A80" s="236"/>
      <c r="B80" s="154" t="s">
        <v>532</v>
      </c>
      <c r="C80" s="236"/>
      <c r="D80" s="223">
        <v>44348</v>
      </c>
    </row>
    <row r="81" spans="1:4" ht="17.25" customHeight="1" x14ac:dyDescent="0.2">
      <c r="A81" s="236"/>
      <c r="B81" s="126" t="s">
        <v>488</v>
      </c>
      <c r="C81" s="236"/>
      <c r="D81" s="224"/>
    </row>
    <row r="82" spans="1:4" ht="22.5" customHeight="1" x14ac:dyDescent="0.2">
      <c r="A82" s="151"/>
      <c r="B82" s="154" t="s">
        <v>533</v>
      </c>
      <c r="C82" s="236"/>
      <c r="D82" s="152" t="s">
        <v>16</v>
      </c>
    </row>
    <row r="83" spans="1:4" ht="40.5" customHeight="1" x14ac:dyDescent="0.2">
      <c r="A83" s="151"/>
      <c r="B83" s="79" t="s">
        <v>534</v>
      </c>
      <c r="C83" s="239"/>
      <c r="D83" s="152">
        <v>44555</v>
      </c>
    </row>
    <row r="84" spans="1:4" ht="42" customHeight="1" x14ac:dyDescent="0.2">
      <c r="A84" s="94" t="s">
        <v>126</v>
      </c>
      <c r="B84" s="94" t="s">
        <v>415</v>
      </c>
      <c r="C84" s="96" t="s">
        <v>16</v>
      </c>
      <c r="D84" s="111" t="s">
        <v>16</v>
      </c>
    </row>
    <row r="85" spans="1:4" ht="41.25" customHeight="1" x14ac:dyDescent="0.2">
      <c r="A85" s="72" t="s">
        <v>416</v>
      </c>
      <c r="B85" s="95" t="s">
        <v>417</v>
      </c>
      <c r="C85" s="217" t="s">
        <v>35</v>
      </c>
      <c r="D85" s="93" t="s">
        <v>16</v>
      </c>
    </row>
    <row r="86" spans="1:4" ht="20.25" customHeight="1" x14ac:dyDescent="0.2">
      <c r="A86" s="97"/>
      <c r="B86" s="98" t="s">
        <v>418</v>
      </c>
      <c r="C86" s="221"/>
      <c r="D86" s="219">
        <v>44378</v>
      </c>
    </row>
    <row r="87" spans="1:4" ht="74.25" customHeight="1" x14ac:dyDescent="0.2">
      <c r="A87" s="97"/>
      <c r="B87" s="110" t="s">
        <v>535</v>
      </c>
      <c r="C87" s="221"/>
      <c r="D87" s="220"/>
    </row>
    <row r="88" spans="1:4" ht="41.25" customHeight="1" x14ac:dyDescent="0.2">
      <c r="A88" s="72" t="s">
        <v>419</v>
      </c>
      <c r="B88" s="99" t="s">
        <v>340</v>
      </c>
      <c r="C88" s="217" t="s">
        <v>35</v>
      </c>
      <c r="D88" s="93" t="s">
        <v>16</v>
      </c>
    </row>
    <row r="89" spans="1:4" ht="15.75" x14ac:dyDescent="0.2">
      <c r="A89" s="97"/>
      <c r="B89" s="98" t="s">
        <v>420</v>
      </c>
      <c r="C89" s="221"/>
      <c r="D89" s="219">
        <v>44267</v>
      </c>
    </row>
    <row r="90" spans="1:4" ht="39.75" customHeight="1" x14ac:dyDescent="0.2">
      <c r="A90" s="97"/>
      <c r="B90" s="110" t="s">
        <v>536</v>
      </c>
      <c r="C90" s="222"/>
      <c r="D90" s="220"/>
    </row>
    <row r="91" spans="1:4" ht="24" customHeight="1" x14ac:dyDescent="0.2">
      <c r="A91" s="97"/>
      <c r="B91" s="98" t="s">
        <v>537</v>
      </c>
      <c r="C91" s="149"/>
      <c r="D91" s="150" t="s">
        <v>16</v>
      </c>
    </row>
    <row r="92" spans="1:4" ht="39" customHeight="1" x14ac:dyDescent="0.2">
      <c r="A92" s="97"/>
      <c r="B92" s="110" t="s">
        <v>538</v>
      </c>
      <c r="C92" s="149"/>
      <c r="D92" s="150">
        <v>44501</v>
      </c>
    </row>
    <row r="93" spans="1:4" ht="53.25" customHeight="1" x14ac:dyDescent="0.2">
      <c r="A93" s="72" t="s">
        <v>422</v>
      </c>
      <c r="B93" s="107" t="s">
        <v>423</v>
      </c>
      <c r="C93" s="221" t="s">
        <v>35</v>
      </c>
      <c r="D93" s="93" t="s">
        <v>16</v>
      </c>
    </row>
    <row r="94" spans="1:4" ht="15.75" x14ac:dyDescent="0.2">
      <c r="A94" s="97"/>
      <c r="B94" s="98" t="s">
        <v>424</v>
      </c>
      <c r="C94" s="221"/>
      <c r="D94" s="219">
        <v>44408</v>
      </c>
    </row>
    <row r="95" spans="1:4" ht="79.5" customHeight="1" x14ac:dyDescent="0.2">
      <c r="A95" s="97"/>
      <c r="B95" s="110" t="s">
        <v>546</v>
      </c>
      <c r="C95" s="222"/>
      <c r="D95" s="220"/>
    </row>
    <row r="96" spans="1:4" ht="34.5" customHeight="1" x14ac:dyDescent="0.2">
      <c r="A96" s="72" t="s">
        <v>425</v>
      </c>
      <c r="B96" s="99" t="s">
        <v>426</v>
      </c>
      <c r="C96" s="217" t="s">
        <v>35</v>
      </c>
      <c r="D96" s="93" t="s">
        <v>16</v>
      </c>
    </row>
    <row r="97" spans="1:4" ht="15.75" x14ac:dyDescent="0.2">
      <c r="A97" s="97"/>
      <c r="B97" s="109" t="s">
        <v>427</v>
      </c>
      <c r="C97" s="221"/>
      <c r="D97" s="219">
        <v>44317</v>
      </c>
    </row>
    <row r="98" spans="1:4" ht="56.25" customHeight="1" x14ac:dyDescent="0.2">
      <c r="A98" s="97"/>
      <c r="B98" s="110" t="s">
        <v>539</v>
      </c>
      <c r="C98" s="221"/>
      <c r="D98" s="220"/>
    </row>
    <row r="99" spans="1:4" ht="33" hidden="1" customHeight="1" x14ac:dyDescent="0.2">
      <c r="A99" s="72" t="s">
        <v>428</v>
      </c>
      <c r="B99" s="99" t="s">
        <v>142</v>
      </c>
      <c r="C99" s="217" t="s">
        <v>35</v>
      </c>
      <c r="D99" s="93" t="s">
        <v>16</v>
      </c>
    </row>
    <row r="100" spans="1:4" ht="19.5" hidden="1" customHeight="1" x14ac:dyDescent="0.2">
      <c r="A100" s="97"/>
      <c r="B100" s="109" t="s">
        <v>429</v>
      </c>
      <c r="C100" s="221"/>
      <c r="D100" s="219">
        <v>44280</v>
      </c>
    </row>
    <row r="101" spans="1:4" ht="18.75" hidden="1" customHeight="1" x14ac:dyDescent="0.2">
      <c r="A101" s="97"/>
      <c r="B101" s="110" t="s">
        <v>474</v>
      </c>
      <c r="C101" s="221"/>
      <c r="D101" s="220"/>
    </row>
    <row r="102" spans="1:4" ht="24" customHeight="1" x14ac:dyDescent="0.2">
      <c r="A102" s="94" t="s">
        <v>143</v>
      </c>
      <c r="B102" s="95" t="s">
        <v>430</v>
      </c>
      <c r="C102" s="114" t="s">
        <v>16</v>
      </c>
      <c r="D102" s="96" t="s">
        <v>16</v>
      </c>
    </row>
    <row r="103" spans="1:4" ht="58.5" customHeight="1" x14ac:dyDescent="0.2">
      <c r="A103" s="72" t="s">
        <v>431</v>
      </c>
      <c r="B103" s="99" t="s">
        <v>432</v>
      </c>
      <c r="C103" s="96" t="s">
        <v>16</v>
      </c>
      <c r="D103" s="96" t="s">
        <v>16</v>
      </c>
    </row>
    <row r="104" spans="1:4" ht="18" customHeight="1" x14ac:dyDescent="0.2">
      <c r="A104" s="97"/>
      <c r="B104" s="98" t="s">
        <v>433</v>
      </c>
      <c r="C104" s="217" t="s">
        <v>35</v>
      </c>
      <c r="D104" s="227" t="s">
        <v>434</v>
      </c>
    </row>
    <row r="105" spans="1:4" ht="75.75" customHeight="1" x14ac:dyDescent="0.2">
      <c r="A105" s="97"/>
      <c r="B105" s="79" t="s">
        <v>435</v>
      </c>
      <c r="C105" s="221"/>
      <c r="D105" s="228"/>
    </row>
    <row r="106" spans="1:4" ht="15.75" x14ac:dyDescent="0.2">
      <c r="A106" s="115"/>
      <c r="B106" s="98" t="s">
        <v>436</v>
      </c>
      <c r="C106" s="221"/>
      <c r="D106" s="219">
        <v>44561</v>
      </c>
    </row>
    <row r="107" spans="1:4" ht="52.5" customHeight="1" x14ac:dyDescent="0.2">
      <c r="A107" s="97"/>
      <c r="B107" s="101" t="s">
        <v>484</v>
      </c>
      <c r="C107" s="222"/>
      <c r="D107" s="220"/>
    </row>
    <row r="108" spans="1:4" ht="15.75" x14ac:dyDescent="0.2">
      <c r="A108" s="97"/>
      <c r="B108" s="116" t="s">
        <v>437</v>
      </c>
      <c r="C108" s="217" t="s">
        <v>19</v>
      </c>
      <c r="D108" s="227" t="s">
        <v>494</v>
      </c>
    </row>
    <row r="109" spans="1:4" ht="86.25" customHeight="1" x14ac:dyDescent="0.2">
      <c r="A109" s="97"/>
      <c r="B109" s="129" t="s">
        <v>495</v>
      </c>
      <c r="C109" s="222"/>
      <c r="D109" s="228"/>
    </row>
    <row r="110" spans="1:4" ht="15.75" x14ac:dyDescent="0.2">
      <c r="A110" s="97"/>
      <c r="B110" s="98" t="s">
        <v>438</v>
      </c>
      <c r="C110" s="221" t="s">
        <v>439</v>
      </c>
      <c r="D110" s="227" t="s">
        <v>473</v>
      </c>
    </row>
    <row r="111" spans="1:4" ht="66" customHeight="1" x14ac:dyDescent="0.25">
      <c r="A111" s="97"/>
      <c r="B111" s="117" t="s">
        <v>440</v>
      </c>
      <c r="C111" s="221"/>
      <c r="D111" s="228"/>
    </row>
    <row r="112" spans="1:4" ht="15.75" x14ac:dyDescent="0.2">
      <c r="A112" s="97"/>
      <c r="B112" s="98" t="s">
        <v>441</v>
      </c>
      <c r="C112" s="221"/>
      <c r="D112" s="227" t="s">
        <v>473</v>
      </c>
    </row>
    <row r="113" spans="1:4" ht="36.75" customHeight="1" x14ac:dyDescent="0.25">
      <c r="A113" s="97"/>
      <c r="B113" s="118" t="s">
        <v>442</v>
      </c>
      <c r="C113" s="221"/>
      <c r="D113" s="228"/>
    </row>
    <row r="114" spans="1:4" ht="15.75" x14ac:dyDescent="0.2">
      <c r="A114" s="97"/>
      <c r="B114" s="98" t="s">
        <v>443</v>
      </c>
      <c r="C114" s="221"/>
      <c r="D114" s="219" t="s">
        <v>475</v>
      </c>
    </row>
    <row r="115" spans="1:4" ht="74.25" customHeight="1" x14ac:dyDescent="0.2">
      <c r="A115" s="97"/>
      <c r="B115" s="126" t="s">
        <v>506</v>
      </c>
      <c r="C115" s="222"/>
      <c r="D115" s="220"/>
    </row>
    <row r="116" spans="1:4" ht="15.75" customHeight="1" x14ac:dyDescent="0.2">
      <c r="A116" s="97"/>
      <c r="B116" s="98" t="s">
        <v>444</v>
      </c>
      <c r="C116" s="217" t="s">
        <v>445</v>
      </c>
      <c r="D116" s="229">
        <v>44550</v>
      </c>
    </row>
    <row r="117" spans="1:4" ht="78.75" x14ac:dyDescent="0.2">
      <c r="A117" s="97"/>
      <c r="B117" s="72" t="s">
        <v>446</v>
      </c>
      <c r="C117" s="221"/>
      <c r="D117" s="230"/>
    </row>
    <row r="118" spans="1:4" ht="15.75" x14ac:dyDescent="0.2">
      <c r="A118" s="97"/>
      <c r="B118" s="98" t="s">
        <v>447</v>
      </c>
      <c r="C118" s="221"/>
      <c r="D118" s="229">
        <v>44561</v>
      </c>
    </row>
    <row r="119" spans="1:4" ht="57.75" customHeight="1" x14ac:dyDescent="0.2">
      <c r="A119" s="97"/>
      <c r="B119" s="101" t="s">
        <v>485</v>
      </c>
      <c r="C119" s="222"/>
      <c r="D119" s="230"/>
    </row>
    <row r="120" spans="1:4" ht="42" hidden="1" customHeight="1" x14ac:dyDescent="0.2">
      <c r="A120" s="72" t="s">
        <v>448</v>
      </c>
      <c r="B120" s="112" t="s">
        <v>449</v>
      </c>
      <c r="C120" s="113" t="s">
        <v>16</v>
      </c>
      <c r="D120" s="93" t="s">
        <v>16</v>
      </c>
    </row>
    <row r="121" spans="1:4" ht="42" hidden="1" customHeight="1" x14ac:dyDescent="0.2">
      <c r="A121" s="105"/>
      <c r="B121" s="119" t="s">
        <v>375</v>
      </c>
      <c r="C121" s="103"/>
      <c r="D121" s="93" t="s">
        <v>396</v>
      </c>
    </row>
    <row r="122" spans="1:4" ht="42" customHeight="1" x14ac:dyDescent="0.2">
      <c r="A122" s="72" t="s">
        <v>450</v>
      </c>
      <c r="B122" s="95" t="s">
        <v>181</v>
      </c>
      <c r="C122" s="130" t="s">
        <v>16</v>
      </c>
      <c r="D122" s="130" t="s">
        <v>16</v>
      </c>
    </row>
    <row r="123" spans="1:4" ht="15.75" x14ac:dyDescent="0.2">
      <c r="A123" s="97"/>
      <c r="B123" s="120" t="s">
        <v>451</v>
      </c>
      <c r="C123" s="217" t="s">
        <v>29</v>
      </c>
      <c r="D123" s="219">
        <v>44561</v>
      </c>
    </row>
    <row r="124" spans="1:4" ht="36" customHeight="1" x14ac:dyDescent="0.2">
      <c r="A124" s="97"/>
      <c r="B124" s="112" t="s">
        <v>452</v>
      </c>
      <c r="C124" s="218"/>
      <c r="D124" s="220"/>
    </row>
    <row r="125" spans="1:4" ht="15.75" x14ac:dyDescent="0.2">
      <c r="A125" s="97"/>
      <c r="B125" s="120" t="s">
        <v>453</v>
      </c>
      <c r="C125" s="218"/>
      <c r="D125" s="219" t="s">
        <v>508</v>
      </c>
    </row>
    <row r="126" spans="1:4" ht="75.75" customHeight="1" x14ac:dyDescent="0.2">
      <c r="A126" s="97"/>
      <c r="B126" s="134" t="s">
        <v>507</v>
      </c>
      <c r="C126" s="218"/>
      <c r="D126" s="220"/>
    </row>
    <row r="127" spans="1:4" ht="17.25" customHeight="1" x14ac:dyDescent="0.2">
      <c r="A127" s="97"/>
      <c r="B127" s="127" t="s">
        <v>454</v>
      </c>
      <c r="C127" s="217" t="s">
        <v>19</v>
      </c>
      <c r="D127" s="223">
        <v>44561</v>
      </c>
    </row>
    <row r="128" spans="1:4" ht="69" customHeight="1" x14ac:dyDescent="0.2">
      <c r="A128" s="97"/>
      <c r="B128" s="128" t="s">
        <v>493</v>
      </c>
      <c r="C128" s="221"/>
      <c r="D128" s="224"/>
    </row>
    <row r="129" spans="1:7" ht="15.75" customHeight="1" x14ac:dyDescent="0.2">
      <c r="A129" s="97"/>
      <c r="B129" s="127" t="s">
        <v>455</v>
      </c>
      <c r="C129" s="221"/>
      <c r="D129" s="225">
        <v>44348</v>
      </c>
    </row>
    <row r="130" spans="1:7" ht="43.5" customHeight="1" x14ac:dyDescent="0.2">
      <c r="A130" s="101"/>
      <c r="B130" s="78" t="s">
        <v>456</v>
      </c>
      <c r="C130" s="222"/>
      <c r="D130" s="226"/>
    </row>
    <row r="131" spans="1:7" x14ac:dyDescent="0.2">
      <c r="A131" s="80"/>
      <c r="B131" s="81"/>
      <c r="C131" s="81"/>
      <c r="D131" s="82" t="s">
        <v>457</v>
      </c>
    </row>
    <row r="132" spans="1:7" ht="33" customHeight="1" x14ac:dyDescent="0.3">
      <c r="A132" s="195" t="s">
        <v>458</v>
      </c>
      <c r="B132" s="195"/>
      <c r="C132" s="34"/>
      <c r="D132" s="35" t="s">
        <v>459</v>
      </c>
      <c r="E132" s="83"/>
      <c r="F132" s="83"/>
      <c r="G132" s="83"/>
    </row>
    <row r="133" spans="1:7" x14ac:dyDescent="0.2">
      <c r="A133" s="81"/>
      <c r="B133" s="81"/>
      <c r="C133" s="81"/>
      <c r="D133" s="81"/>
    </row>
  </sheetData>
  <mergeCells count="69">
    <mergeCell ref="A3:D3"/>
    <mergeCell ref="A7:D7"/>
    <mergeCell ref="C9:C15"/>
    <mergeCell ref="D10:D11"/>
    <mergeCell ref="D12:D13"/>
    <mergeCell ref="D14:D15"/>
    <mergeCell ref="C16:C18"/>
    <mergeCell ref="D23:D24"/>
    <mergeCell ref="D33:D34"/>
    <mergeCell ref="D35:D36"/>
    <mergeCell ref="C39:C45"/>
    <mergeCell ref="D40:D41"/>
    <mergeCell ref="D42:D43"/>
    <mergeCell ref="D44:D45"/>
    <mergeCell ref="D37:D38"/>
    <mergeCell ref="C23:C32"/>
    <mergeCell ref="D25:D26"/>
    <mergeCell ref="D27:D28"/>
    <mergeCell ref="D29:D30"/>
    <mergeCell ref="D31:D32"/>
    <mergeCell ref="C33:C38"/>
    <mergeCell ref="C19:C21"/>
    <mergeCell ref="C46:C58"/>
    <mergeCell ref="D47:D48"/>
    <mergeCell ref="D55:D56"/>
    <mergeCell ref="D57:D58"/>
    <mergeCell ref="C85:C87"/>
    <mergeCell ref="D86:D87"/>
    <mergeCell ref="C64:C66"/>
    <mergeCell ref="D65:D66"/>
    <mergeCell ref="C67:C69"/>
    <mergeCell ref="D68:D69"/>
    <mergeCell ref="C70:C75"/>
    <mergeCell ref="C59:C63"/>
    <mergeCell ref="C79:C83"/>
    <mergeCell ref="A71:A75"/>
    <mergeCell ref="D71:D73"/>
    <mergeCell ref="D74:D75"/>
    <mergeCell ref="D80:D81"/>
    <mergeCell ref="A76:A78"/>
    <mergeCell ref="A79:A81"/>
    <mergeCell ref="C76:C78"/>
    <mergeCell ref="C108:C109"/>
    <mergeCell ref="D108:D109"/>
    <mergeCell ref="C88:C90"/>
    <mergeCell ref="D89:D90"/>
    <mergeCell ref="C93:C95"/>
    <mergeCell ref="D94:D95"/>
    <mergeCell ref="C96:C98"/>
    <mergeCell ref="D97:D98"/>
    <mergeCell ref="C99:C101"/>
    <mergeCell ref="D100:D101"/>
    <mergeCell ref="C104:C107"/>
    <mergeCell ref="D104:D105"/>
    <mergeCell ref="D106:D107"/>
    <mergeCell ref="C110:C115"/>
    <mergeCell ref="D110:D111"/>
    <mergeCell ref="D112:D113"/>
    <mergeCell ref="D114:D115"/>
    <mergeCell ref="C116:C119"/>
    <mergeCell ref="D116:D117"/>
    <mergeCell ref="D118:D119"/>
    <mergeCell ref="A132:B132"/>
    <mergeCell ref="C123:C126"/>
    <mergeCell ref="D123:D124"/>
    <mergeCell ref="D125:D126"/>
    <mergeCell ref="C127:C130"/>
    <mergeCell ref="D127:D128"/>
    <mergeCell ref="D129:D130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83" firstPageNumber="18" fitToHeight="0" orientation="landscape" useFirstPageNumber="1" horizontalDpi="360" verticalDpi="360" r:id="rId1"/>
  <headerFooter>
    <oddHeader>&amp;C&amp;P</oddHeader>
  </headerFooter>
  <rowBreaks count="7" manualBreakCount="7">
    <brk id="16" max="3" man="1"/>
    <brk id="32" max="3" man="1"/>
    <brk id="56" max="3" man="1"/>
    <brk id="75" max="3" man="1"/>
    <brk id="90" max="3" man="1"/>
    <brk id="105" max="3" man="1"/>
    <brk id="11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прил.1 (2020)</vt:lpstr>
      <vt:lpstr>прил 2 (2020)</vt:lpstr>
      <vt:lpstr>прил 3 2020</vt:lpstr>
      <vt:lpstr>план 4 контрольные точки</vt:lpstr>
      <vt:lpstr>'план 4 контрольные точки'!Заголовки_для_печати</vt:lpstr>
      <vt:lpstr>'прил 2 (2020)'!Заголовки_для_печати</vt:lpstr>
      <vt:lpstr>'прил 3 2020'!Заголовки_для_печати</vt:lpstr>
      <vt:lpstr>'прил.1 (2020)'!Заголовки_для_печати</vt:lpstr>
      <vt:lpstr>'план 4 контрольные точки'!Область_печати</vt:lpstr>
      <vt:lpstr>'прил 2 (2020)'!Область_печати</vt:lpstr>
      <vt:lpstr>'прил 3 2020'!Область_печати</vt:lpstr>
      <vt:lpstr>'прил.1 (2020)'!Область_печати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Панина Людмила Васильевна</dc:creator>
  <cp:lastModifiedBy>Панина Людмила Васильевна</cp:lastModifiedBy>
  <cp:lastPrinted>2021-03-19T06:53:22Z</cp:lastPrinted>
  <dcterms:created xsi:type="dcterms:W3CDTF">2021-02-18T08:20:17Z</dcterms:created>
  <dcterms:modified xsi:type="dcterms:W3CDTF">2021-03-19T11:44:25Z</dcterms:modified>
</cp:coreProperties>
</file>